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Users\samchow\Desktop\Desktop\Consultancy study\"/>
    </mc:Choice>
  </mc:AlternateContent>
  <bookViews>
    <workbookView xWindow="0" yWindow="0" windowWidth="15480" windowHeight="5085" tabRatio="871" activeTab="1"/>
  </bookViews>
  <sheets>
    <sheet name="Cover_Page" sheetId="51" r:id="rId1"/>
    <sheet name="Sign-off" sheetId="47" r:id="rId2"/>
    <sheet name="Read_Me" sheetId="52" r:id="rId3"/>
    <sheet name="Index" sheetId="2" r:id="rId4"/>
    <sheet name="L_Long term business =&gt;" sheetId="53" r:id="rId5"/>
    <sheet name="L1_IBNR" sheetId="16" r:id="rId6"/>
    <sheet name="L2.1_Ind_CV" sheetId="32" r:id="rId7"/>
    <sheet name="L2.1-x" sheetId="1" r:id="rId8"/>
    <sheet name="L2.1 (CV) tabs =&gt;" sheetId="36" r:id="rId9"/>
    <sheet name="&lt;= L2.1 (CV) tabs" sheetId="38" r:id="rId10"/>
    <sheet name="L2.2_Ind_IO rsv" sheetId="80" r:id="rId11"/>
    <sheet name="L2.2-x" sheetId="81" r:id="rId12"/>
    <sheet name="L2.2 (IO rsv) tabs =&gt;" sheetId="59" r:id="rId13"/>
    <sheet name="&lt;= L2.2 (IO rsv) tabs" sheetId="61" r:id="rId14"/>
    <sheet name="L2.3_Ind_RBC rsv" sheetId="82" r:id="rId15"/>
    <sheet name="L2.3-x" sheetId="83" r:id="rId16"/>
    <sheet name="L2.3 (RBC rsv) tabs =&gt;" sheetId="63" r:id="rId17"/>
    <sheet name="&lt;= L2.3 (RBC rsv) tabs" sheetId="65" r:id="rId18"/>
    <sheet name="L3.1_Grp_CV" sheetId="86" r:id="rId19"/>
    <sheet name="L3.1S-x" sheetId="88" r:id="rId20"/>
    <sheet name="L3.1N-x" sheetId="89" r:id="rId21"/>
    <sheet name="L3.1 (CV) tabs =&gt;" sheetId="42" r:id="rId22"/>
    <sheet name="&lt;= L3.1 (CV) tabs" sheetId="44" r:id="rId23"/>
    <sheet name="L3.2_Grp_IO rsv" sheetId="90" r:id="rId24"/>
    <sheet name="L3.2S-x" sheetId="91" r:id="rId25"/>
    <sheet name="L3.2N-x" sheetId="93" r:id="rId26"/>
    <sheet name="L3.2 (IO rsv) tabs =&gt;" sheetId="67" r:id="rId27"/>
    <sheet name="&lt;= L3.2 (IO rsv) tabs" sheetId="70" r:id="rId28"/>
    <sheet name="L3.3_Grp_RBC rsv" sheetId="94" r:id="rId29"/>
    <sheet name="L3.3S-x" sheetId="95" r:id="rId30"/>
    <sheet name="L3.3N-x" sheetId="96" r:id="rId31"/>
    <sheet name="L3.3 (RBC rsv) tabs =&gt;" sheetId="72" r:id="rId32"/>
    <sheet name="&lt;= L3.3 (RBC rsv) tabs" sheetId="75" r:id="rId33"/>
    <sheet name="General business =&gt;" sheetId="54" r:id="rId34"/>
    <sheet name="G1_Overall" sheetId="78" r:id="rId35"/>
    <sheet name="G2_By banding" sheetId="79" r:id="rId36"/>
    <sheet name="Additional information =&gt;" sheetId="55" r:id="rId37"/>
    <sheet name="A1_Financials" sheetId="23" r:id="rId38"/>
    <sheet name="A2_Miscellaneous" sheetId="12" r:id="rId39"/>
  </sheets>
  <definedNames>
    <definedName name="_xlnm._FilterDatabase" localSheetId="2" hidden="1">Read_Me!$C$68:$G$68</definedName>
    <definedName name="company_name">Cover_Page!$F$20</definedName>
    <definedName name="_xlnm.Print_Titles" localSheetId="35">'G2_By banding'!$D:$E,'G2_By banding'!$11:$34</definedName>
    <definedName name="valuation_date">Cover_Page!$F$26</definedName>
    <definedName name="xcir0" hidden="1">-3.14159265358979+(ROW(OFFSET(#REF!,0,0,500,1))-1)*0.0125915537218028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6" i="82" l="1"/>
  <c r="H140" i="82"/>
  <c r="H123" i="82"/>
  <c r="H134" i="82" l="1"/>
  <c r="H128" i="82"/>
  <c r="H117" i="82"/>
  <c r="E7" i="1"/>
  <c r="H136" i="80" l="1"/>
  <c r="C9" i="47" l="1"/>
  <c r="C9" i="51"/>
  <c r="J197" i="94"/>
  <c r="J196" i="94"/>
  <c r="J191" i="94"/>
  <c r="J190" i="94"/>
  <c r="J189" i="94"/>
  <c r="J186" i="94"/>
  <c r="J185" i="94"/>
  <c r="J184" i="94"/>
  <c r="J181" i="94"/>
  <c r="J180" i="94"/>
  <c r="J179" i="94"/>
  <c r="J174" i="94"/>
  <c r="J173" i="94"/>
  <c r="J172" i="94"/>
  <c r="J167" i="94"/>
  <c r="J166" i="94"/>
  <c r="J165" i="94"/>
  <c r="J160" i="94"/>
  <c r="J159" i="94"/>
  <c r="J158" i="94"/>
  <c r="J157" i="94"/>
  <c r="J153" i="94"/>
  <c r="J154" i="94"/>
  <c r="J152" i="94"/>
  <c r="J147" i="94"/>
  <c r="J146" i="94"/>
  <c r="J145" i="94"/>
  <c r="J144" i="94"/>
  <c r="J139" i="94"/>
  <c r="J138" i="94"/>
  <c r="J197" i="90"/>
  <c r="J196" i="90"/>
  <c r="J191" i="90"/>
  <c r="J190" i="90"/>
  <c r="J189" i="90"/>
  <c r="J186" i="90"/>
  <c r="J185" i="90"/>
  <c r="J184" i="90"/>
  <c r="J181" i="90"/>
  <c r="J180" i="90"/>
  <c r="J179" i="90"/>
  <c r="J174" i="90"/>
  <c r="J173" i="90"/>
  <c r="J172" i="90"/>
  <c r="J166" i="90"/>
  <c r="J167" i="90"/>
  <c r="J165" i="90"/>
  <c r="J160" i="90"/>
  <c r="J159" i="90"/>
  <c r="J158" i="90"/>
  <c r="J157" i="90"/>
  <c r="J154" i="90"/>
  <c r="J153" i="90"/>
  <c r="J152" i="90"/>
  <c r="J147" i="90"/>
  <c r="J146" i="90"/>
  <c r="J145" i="90"/>
  <c r="J144" i="90"/>
  <c r="J139" i="90"/>
  <c r="J138" i="90"/>
  <c r="J146" i="82"/>
  <c r="J141" i="82"/>
  <c r="J140" i="82"/>
  <c r="J135" i="82"/>
  <c r="J134" i="82"/>
  <c r="J129" i="82"/>
  <c r="J128" i="82"/>
  <c r="J127" i="82"/>
  <c r="J124" i="82"/>
  <c r="J123" i="82"/>
  <c r="J118" i="82"/>
  <c r="J117" i="82"/>
  <c r="J116" i="82"/>
  <c r="J111" i="82"/>
  <c r="J146" i="80"/>
  <c r="J141" i="80"/>
  <c r="J140" i="80"/>
  <c r="J135" i="80"/>
  <c r="J134" i="80"/>
  <c r="J129" i="80"/>
  <c r="J128" i="80"/>
  <c r="J127" i="80"/>
  <c r="J124" i="80"/>
  <c r="J123" i="80"/>
  <c r="J118" i="80"/>
  <c r="J117" i="80"/>
  <c r="J116" i="80"/>
  <c r="J111" i="80"/>
  <c r="S71" i="86" l="1"/>
  <c r="R71" i="86"/>
  <c r="Q71" i="86"/>
  <c r="S66" i="86"/>
  <c r="R66" i="86"/>
  <c r="Q66" i="86"/>
  <c r="M133" i="86"/>
  <c r="L133" i="86"/>
  <c r="K133" i="86"/>
  <c r="J133" i="86"/>
  <c r="I133" i="86"/>
  <c r="H133" i="86"/>
  <c r="M130" i="86"/>
  <c r="L130" i="86"/>
  <c r="K130" i="86"/>
  <c r="J130" i="86"/>
  <c r="I130" i="86"/>
  <c r="H130" i="86"/>
  <c r="M71" i="86"/>
  <c r="L71" i="86"/>
  <c r="K71" i="86"/>
  <c r="J71" i="86"/>
  <c r="I71" i="86"/>
  <c r="H71" i="86"/>
  <c r="M66" i="86"/>
  <c r="L66" i="86"/>
  <c r="K66" i="86"/>
  <c r="J66" i="86"/>
  <c r="I66" i="86"/>
  <c r="H66" i="86"/>
  <c r="R71" i="32"/>
  <c r="Q71" i="32"/>
  <c r="P71" i="32"/>
  <c r="R66" i="32"/>
  <c r="Q66" i="32"/>
  <c r="P66" i="32"/>
  <c r="L71" i="32"/>
  <c r="K71" i="32"/>
  <c r="J71" i="32"/>
  <c r="I71" i="32"/>
  <c r="H71" i="32"/>
  <c r="L66" i="32"/>
  <c r="K66" i="32"/>
  <c r="J66" i="32"/>
  <c r="I66" i="32"/>
  <c r="H66" i="32"/>
  <c r="I102" i="2"/>
  <c r="Q75" i="2"/>
  <c r="I86" i="2"/>
  <c r="I75" i="2"/>
  <c r="I48" i="2"/>
  <c r="Q111" i="2"/>
  <c r="Q93" i="2"/>
  <c r="Q116" i="2"/>
  <c r="I100" i="2"/>
  <c r="I120" i="2"/>
  <c r="M118" i="2"/>
  <c r="Q107" i="2"/>
  <c r="M79" i="2"/>
  <c r="M48" i="2"/>
  <c r="I91" i="2"/>
  <c r="I92" i="2"/>
  <c r="M73" i="2"/>
  <c r="I82" i="2"/>
  <c r="I57" i="2"/>
  <c r="M62" i="2"/>
  <c r="I72" i="2"/>
  <c r="Q80" i="2"/>
  <c r="M106" i="2"/>
  <c r="M84" i="2"/>
  <c r="M89" i="2"/>
  <c r="M72" i="2"/>
  <c r="Q62" i="2"/>
  <c r="I52" i="2"/>
  <c r="Q89" i="2"/>
  <c r="Q52" i="2"/>
  <c r="I58" i="2"/>
  <c r="Q78" i="2"/>
  <c r="M52" i="2"/>
  <c r="Q92" i="2"/>
  <c r="I47" i="2"/>
  <c r="I118" i="2"/>
  <c r="Q88" i="2"/>
  <c r="I46" i="2"/>
  <c r="I109" i="2"/>
  <c r="M88" i="2"/>
  <c r="M58" i="2"/>
  <c r="I111" i="2"/>
  <c r="I90" i="2"/>
  <c r="M113" i="2"/>
  <c r="I77" i="2"/>
  <c r="M114" i="2"/>
  <c r="M116" i="2"/>
  <c r="I51" i="2"/>
  <c r="I80" i="2"/>
  <c r="Q95" i="2"/>
  <c r="Q79" i="2"/>
  <c r="Q123" i="2"/>
  <c r="Q82" i="2"/>
  <c r="I93" i="2"/>
  <c r="M87" i="2"/>
  <c r="Q64" i="2"/>
  <c r="I116" i="2"/>
  <c r="Q115" i="2"/>
  <c r="M85" i="2"/>
  <c r="I104" i="2"/>
  <c r="Q100" i="2"/>
  <c r="Q91" i="2"/>
  <c r="Q46" i="2"/>
  <c r="Q110" i="2"/>
  <c r="M110" i="2"/>
  <c r="M63" i="2"/>
  <c r="M77" i="2"/>
  <c r="I50" i="2"/>
  <c r="Q117" i="2"/>
  <c r="Q66" i="2"/>
  <c r="I49" i="2"/>
  <c r="I74" i="2"/>
  <c r="Q90" i="2"/>
  <c r="I63" i="2"/>
  <c r="I81" i="2"/>
  <c r="Q76" i="2"/>
  <c r="M115" i="2"/>
  <c r="I64" i="2"/>
  <c r="I123" i="2"/>
  <c r="I65" i="2"/>
  <c r="I59" i="2"/>
  <c r="I61" i="2"/>
  <c r="Q83" i="2"/>
  <c r="Q74" i="2"/>
  <c r="I67" i="2"/>
  <c r="M83" i="2"/>
  <c r="Q105" i="2"/>
  <c r="Q60" i="2"/>
  <c r="M64" i="2"/>
  <c r="I62" i="2"/>
  <c r="M57" i="2"/>
  <c r="Q121" i="2"/>
  <c r="M67" i="2"/>
  <c r="M100" i="2"/>
  <c r="M95" i="2"/>
  <c r="I73" i="2"/>
  <c r="I66" i="2"/>
  <c r="Q104" i="2"/>
  <c r="M109" i="2"/>
  <c r="Q55" i="2"/>
  <c r="Q72" i="2"/>
  <c r="M75" i="2"/>
  <c r="Q81" i="2"/>
  <c r="M45" i="2"/>
  <c r="Q61" i="2"/>
  <c r="I79" i="2"/>
  <c r="M81" i="2"/>
  <c r="M94" i="2"/>
  <c r="M60" i="2"/>
  <c r="M56" i="2"/>
  <c r="Q94" i="2"/>
  <c r="Q112" i="2"/>
  <c r="M47" i="2"/>
  <c r="M51" i="2"/>
  <c r="Q53" i="2"/>
  <c r="M53" i="2"/>
  <c r="I121" i="2"/>
  <c r="M59" i="2"/>
  <c r="M46" i="2"/>
  <c r="M61" i="2"/>
  <c r="M92" i="2"/>
  <c r="Q85" i="2"/>
  <c r="I112" i="2"/>
  <c r="Q108" i="2"/>
  <c r="Q113" i="2"/>
  <c r="M91" i="2"/>
  <c r="I83" i="2"/>
  <c r="Q47" i="2"/>
  <c r="M103" i="2"/>
  <c r="I89" i="2"/>
  <c r="Q45" i="2"/>
  <c r="M90" i="2"/>
  <c r="I60" i="2"/>
  <c r="Q56" i="2"/>
  <c r="M50" i="2"/>
  <c r="Q49" i="2"/>
  <c r="I114" i="2"/>
  <c r="M112" i="2"/>
  <c r="Q84" i="2"/>
  <c r="M78" i="2"/>
  <c r="I78" i="2"/>
  <c r="M111" i="2"/>
  <c r="Q103" i="2"/>
  <c r="M54" i="2"/>
  <c r="I85" i="2"/>
  <c r="Q106" i="2"/>
  <c r="I55" i="2"/>
  <c r="Q57" i="2"/>
  <c r="I88" i="2"/>
  <c r="M93" i="2"/>
  <c r="Q63" i="2"/>
  <c r="M66" i="2"/>
  <c r="Q77" i="2"/>
  <c r="I117" i="2"/>
  <c r="M82" i="2"/>
  <c r="M101" i="2"/>
  <c r="I110" i="2"/>
  <c r="M55" i="2"/>
  <c r="I53" i="2"/>
  <c r="M65" i="2"/>
  <c r="I105" i="2"/>
  <c r="Q54" i="2"/>
  <c r="Q101" i="2"/>
  <c r="I54" i="2"/>
  <c r="M107" i="2"/>
  <c r="I94" i="2"/>
  <c r="I101" i="2"/>
  <c r="Q67" i="2"/>
  <c r="I76" i="2"/>
  <c r="I115" i="2"/>
  <c r="Q109" i="2"/>
  <c r="I56" i="2"/>
  <c r="M123" i="2"/>
  <c r="I84" i="2"/>
  <c r="Q65" i="2"/>
  <c r="I108" i="2"/>
  <c r="Q51" i="2"/>
  <c r="I106" i="2"/>
  <c r="I87" i="2"/>
  <c r="M108" i="2"/>
  <c r="M105" i="2"/>
  <c r="M102" i="2"/>
  <c r="Q102" i="2"/>
  <c r="M121" i="2"/>
  <c r="Q59" i="2"/>
  <c r="M49" i="2"/>
  <c r="I119" i="2"/>
  <c r="Q120" i="2"/>
  <c r="M119" i="2"/>
  <c r="M76" i="2"/>
  <c r="M104" i="2"/>
  <c r="M122" i="2"/>
  <c r="M120" i="2"/>
  <c r="I95" i="2"/>
  <c r="Q87" i="2"/>
  <c r="Q44" i="2"/>
  <c r="Q50" i="2"/>
  <c r="I113" i="2"/>
  <c r="M117" i="2"/>
  <c r="I107" i="2"/>
  <c r="Q86" i="2"/>
  <c r="M44" i="2"/>
  <c r="Q119" i="2"/>
  <c r="Q122" i="2"/>
  <c r="Q114" i="2"/>
  <c r="M86" i="2"/>
  <c r="I44" i="2"/>
  <c r="Q73" i="2"/>
  <c r="Q58" i="2"/>
  <c r="Q118" i="2"/>
  <c r="M80" i="2"/>
  <c r="I103" i="2"/>
  <c r="Q48" i="2"/>
  <c r="I122" i="2"/>
  <c r="M74" i="2"/>
  <c r="L187" i="90" l="1"/>
  <c r="L182" i="90"/>
  <c r="L155" i="90"/>
  <c r="N71" i="1" l="1"/>
  <c r="N72" i="1"/>
  <c r="N66" i="1"/>
  <c r="T66" i="1"/>
  <c r="T71" i="1"/>
  <c r="L106" i="82"/>
  <c r="K106" i="82"/>
  <c r="J106" i="82"/>
  <c r="I106" i="82"/>
  <c r="H106" i="82"/>
  <c r="L105" i="82"/>
  <c r="K105" i="82"/>
  <c r="J105" i="82"/>
  <c r="I105" i="82"/>
  <c r="H105" i="82"/>
  <c r="L104" i="82"/>
  <c r="K104" i="82"/>
  <c r="J104" i="82"/>
  <c r="I104" i="82"/>
  <c r="H104" i="82"/>
  <c r="L98" i="82"/>
  <c r="K98" i="82"/>
  <c r="J98" i="82"/>
  <c r="I98" i="82"/>
  <c r="H98" i="82"/>
  <c r="L97" i="82"/>
  <c r="K97" i="82"/>
  <c r="J97" i="82"/>
  <c r="I97" i="82"/>
  <c r="H97" i="82"/>
  <c r="I101" i="82"/>
  <c r="H101" i="82"/>
  <c r="I100" i="82"/>
  <c r="H100" i="82"/>
  <c r="I99" i="82"/>
  <c r="H99" i="82"/>
  <c r="L101" i="82"/>
  <c r="K101" i="82"/>
  <c r="L100" i="82"/>
  <c r="K100" i="82"/>
  <c r="L99" i="82"/>
  <c r="K99" i="82"/>
  <c r="L102" i="82"/>
  <c r="K102" i="82"/>
  <c r="J102" i="82"/>
  <c r="I102" i="82"/>
  <c r="H102" i="82"/>
  <c r="L94" i="82"/>
  <c r="K94" i="82"/>
  <c r="J94" i="82"/>
  <c r="I94" i="82"/>
  <c r="H94" i="82"/>
  <c r="L93" i="82"/>
  <c r="K93" i="82"/>
  <c r="J93" i="82"/>
  <c r="I93" i="82"/>
  <c r="H93" i="82"/>
  <c r="L92" i="82"/>
  <c r="K92" i="82"/>
  <c r="J92" i="82"/>
  <c r="I92" i="82"/>
  <c r="H92" i="82"/>
  <c r="L91" i="82"/>
  <c r="K91" i="82"/>
  <c r="J91" i="82"/>
  <c r="I91" i="82"/>
  <c r="H91" i="82"/>
  <c r="H67" i="32" l="1"/>
  <c r="I67" i="32"/>
  <c r="J67" i="32"/>
  <c r="K67" i="32"/>
  <c r="L67" i="32"/>
  <c r="H68" i="32"/>
  <c r="I68" i="32"/>
  <c r="J68" i="32"/>
  <c r="K68" i="32"/>
  <c r="L68" i="32"/>
  <c r="P67" i="32"/>
  <c r="Q67" i="32"/>
  <c r="R67" i="32"/>
  <c r="P68" i="32"/>
  <c r="Q68" i="32"/>
  <c r="R68" i="32"/>
  <c r="B8" i="95" l="1"/>
  <c r="E7" i="96" l="1"/>
  <c r="O133" i="96" s="1"/>
  <c r="E7" i="95"/>
  <c r="O133" i="95" s="1"/>
  <c r="M133" i="94"/>
  <c r="L133" i="94"/>
  <c r="K133" i="94"/>
  <c r="J133" i="94"/>
  <c r="M130" i="94"/>
  <c r="L130" i="94"/>
  <c r="K130" i="94"/>
  <c r="J130" i="94"/>
  <c r="I133" i="94"/>
  <c r="H133" i="94"/>
  <c r="I130" i="94"/>
  <c r="H130" i="94"/>
  <c r="M123" i="94"/>
  <c r="L123" i="94"/>
  <c r="K123" i="94"/>
  <c r="J123" i="94"/>
  <c r="I123" i="94"/>
  <c r="H123" i="94"/>
  <c r="J126" i="94"/>
  <c r="I126" i="94"/>
  <c r="H126" i="94"/>
  <c r="J125" i="94"/>
  <c r="I125" i="94"/>
  <c r="H125" i="94"/>
  <c r="J124" i="94"/>
  <c r="I124" i="94"/>
  <c r="H124" i="94"/>
  <c r="M126" i="94"/>
  <c r="L126" i="94"/>
  <c r="M125" i="94"/>
  <c r="L125" i="94"/>
  <c r="M124" i="94"/>
  <c r="L124" i="94"/>
  <c r="M127" i="94"/>
  <c r="L127" i="94"/>
  <c r="K127" i="94"/>
  <c r="J127" i="94"/>
  <c r="I127" i="94"/>
  <c r="H127" i="94"/>
  <c r="M120" i="94"/>
  <c r="L120" i="94"/>
  <c r="K120" i="94"/>
  <c r="J120" i="94"/>
  <c r="I120" i="94"/>
  <c r="H120" i="94"/>
  <c r="M119" i="94"/>
  <c r="L119" i="94"/>
  <c r="K119" i="94"/>
  <c r="J119" i="94"/>
  <c r="I119" i="94"/>
  <c r="H119" i="94"/>
  <c r="M118" i="94"/>
  <c r="L118" i="94"/>
  <c r="K118" i="94"/>
  <c r="J118" i="94"/>
  <c r="I118" i="94"/>
  <c r="H118" i="94"/>
  <c r="M110" i="94"/>
  <c r="L110" i="94"/>
  <c r="K110" i="94"/>
  <c r="J110" i="94"/>
  <c r="I110" i="94"/>
  <c r="H110" i="94"/>
  <c r="J113" i="94"/>
  <c r="I113" i="94"/>
  <c r="H113" i="94"/>
  <c r="J112" i="94"/>
  <c r="I112" i="94"/>
  <c r="H112" i="94"/>
  <c r="J111" i="94"/>
  <c r="I111" i="94"/>
  <c r="H111" i="94"/>
  <c r="M113" i="94"/>
  <c r="L113" i="94"/>
  <c r="M112" i="94"/>
  <c r="L112" i="94"/>
  <c r="M111" i="94"/>
  <c r="L111" i="94"/>
  <c r="M114" i="94"/>
  <c r="L114" i="94"/>
  <c r="K114" i="94"/>
  <c r="J114" i="94"/>
  <c r="I114" i="94"/>
  <c r="H114" i="94"/>
  <c r="M107" i="94"/>
  <c r="L107" i="94"/>
  <c r="K107" i="94"/>
  <c r="J107" i="94"/>
  <c r="I107" i="94"/>
  <c r="H107" i="94"/>
  <c r="M106" i="94"/>
  <c r="L106" i="94"/>
  <c r="K106" i="94"/>
  <c r="J106" i="94"/>
  <c r="I106" i="94"/>
  <c r="H106" i="94"/>
  <c r="M105" i="94"/>
  <c r="L105" i="94"/>
  <c r="K105" i="94"/>
  <c r="J105" i="94"/>
  <c r="I105" i="94"/>
  <c r="H105" i="94"/>
  <c r="M95" i="94"/>
  <c r="L95" i="94"/>
  <c r="J95" i="94"/>
  <c r="I95" i="94"/>
  <c r="H95" i="94"/>
  <c r="M94" i="94"/>
  <c r="L94" i="94"/>
  <c r="J94" i="94"/>
  <c r="I94" i="94"/>
  <c r="H94" i="94"/>
  <c r="M92" i="94"/>
  <c r="L92" i="94"/>
  <c r="J92" i="94"/>
  <c r="I92" i="94"/>
  <c r="H92" i="94"/>
  <c r="M91" i="94"/>
  <c r="L91" i="94"/>
  <c r="J91" i="94"/>
  <c r="I91" i="94"/>
  <c r="H91" i="94"/>
  <c r="M89" i="94"/>
  <c r="L89" i="94"/>
  <c r="H158" i="94" s="1"/>
  <c r="K89" i="94"/>
  <c r="H157" i="94" s="1"/>
  <c r="J89" i="94"/>
  <c r="I89" i="94"/>
  <c r="H154" i="94" s="1"/>
  <c r="H89" i="94"/>
  <c r="H153" i="94" s="1"/>
  <c r="M76" i="94"/>
  <c r="L76" i="94"/>
  <c r="J76" i="94"/>
  <c r="I76" i="94"/>
  <c r="H76" i="94"/>
  <c r="J79" i="94"/>
  <c r="I79" i="94"/>
  <c r="H79" i="94"/>
  <c r="J78" i="94"/>
  <c r="I78" i="94"/>
  <c r="H78" i="94"/>
  <c r="J77" i="94"/>
  <c r="I77" i="94"/>
  <c r="H77" i="94"/>
  <c r="M79" i="94"/>
  <c r="L79" i="94"/>
  <c r="M78" i="94"/>
  <c r="L78" i="94"/>
  <c r="M77" i="94"/>
  <c r="L77" i="94"/>
  <c r="M82" i="94"/>
  <c r="L82" i="94"/>
  <c r="H179" i="94" s="1"/>
  <c r="J82" i="94"/>
  <c r="I82" i="94"/>
  <c r="H174" i="94" s="1"/>
  <c r="H82" i="94"/>
  <c r="H173" i="94" s="1"/>
  <c r="M81" i="94"/>
  <c r="L81" i="94"/>
  <c r="H172" i="94" s="1"/>
  <c r="J81" i="94"/>
  <c r="I81" i="94"/>
  <c r="H167" i="94" s="1"/>
  <c r="H81" i="94"/>
  <c r="H166" i="94" s="1"/>
  <c r="M80" i="94"/>
  <c r="L80" i="94"/>
  <c r="J80" i="94"/>
  <c r="I80" i="94"/>
  <c r="H80" i="94"/>
  <c r="I71" i="94"/>
  <c r="H71" i="94"/>
  <c r="M71" i="94"/>
  <c r="L71" i="94"/>
  <c r="K71" i="94"/>
  <c r="J71" i="94"/>
  <c r="M74" i="94"/>
  <c r="L74" i="94"/>
  <c r="H152" i="94" s="1"/>
  <c r="J74" i="94"/>
  <c r="I74" i="94"/>
  <c r="H147" i="94" s="1"/>
  <c r="H74" i="94"/>
  <c r="H146" i="94" s="1"/>
  <c r="M73" i="94"/>
  <c r="L73" i="94"/>
  <c r="K73" i="94"/>
  <c r="J73" i="94"/>
  <c r="I73" i="94"/>
  <c r="H73" i="94"/>
  <c r="M72" i="94"/>
  <c r="L72" i="94"/>
  <c r="K72" i="94"/>
  <c r="J72" i="94"/>
  <c r="I72" i="94"/>
  <c r="H72" i="94"/>
  <c r="I66" i="94"/>
  <c r="H66" i="94"/>
  <c r="M66" i="94"/>
  <c r="L66" i="94"/>
  <c r="K66" i="94"/>
  <c r="J66" i="94"/>
  <c r="M68" i="94"/>
  <c r="L68" i="94"/>
  <c r="K68" i="94"/>
  <c r="J68" i="94"/>
  <c r="I68" i="94"/>
  <c r="H68" i="94"/>
  <c r="M67" i="94"/>
  <c r="L67" i="94"/>
  <c r="K67" i="94"/>
  <c r="J67" i="94"/>
  <c r="I67" i="94"/>
  <c r="H67" i="94"/>
  <c r="M59" i="94"/>
  <c r="L59" i="94"/>
  <c r="K59" i="94"/>
  <c r="J59" i="94"/>
  <c r="I59" i="94"/>
  <c r="H59" i="94"/>
  <c r="M58" i="94"/>
  <c r="L58" i="94"/>
  <c r="K58" i="94"/>
  <c r="J58" i="94"/>
  <c r="I58" i="94"/>
  <c r="H58" i="94"/>
  <c r="J62" i="94"/>
  <c r="I62" i="94"/>
  <c r="H62" i="94"/>
  <c r="J61" i="94"/>
  <c r="I61" i="94"/>
  <c r="H61" i="94"/>
  <c r="J60" i="94"/>
  <c r="I60" i="94"/>
  <c r="H60" i="94"/>
  <c r="M62" i="94"/>
  <c r="L62" i="94"/>
  <c r="M61" i="94"/>
  <c r="L61" i="94"/>
  <c r="M60" i="94"/>
  <c r="L60" i="94"/>
  <c r="M63" i="94"/>
  <c r="L63" i="94"/>
  <c r="K63" i="94"/>
  <c r="J63" i="94"/>
  <c r="I63" i="94"/>
  <c r="H63" i="94"/>
  <c r="M55" i="94"/>
  <c r="L55" i="94"/>
  <c r="K55" i="94"/>
  <c r="J55" i="94"/>
  <c r="I55" i="94"/>
  <c r="H55" i="94"/>
  <c r="M54" i="94"/>
  <c r="L54" i="94"/>
  <c r="K54" i="94"/>
  <c r="J54" i="94"/>
  <c r="I54" i="94"/>
  <c r="H54" i="94"/>
  <c r="M53" i="94"/>
  <c r="L53" i="94"/>
  <c r="K53" i="94"/>
  <c r="J53" i="94"/>
  <c r="I53" i="94"/>
  <c r="H53" i="94"/>
  <c r="M52" i="94"/>
  <c r="L52" i="94"/>
  <c r="K52" i="94"/>
  <c r="J52" i="94"/>
  <c r="I52" i="94"/>
  <c r="H52" i="94"/>
  <c r="M51" i="94"/>
  <c r="L51" i="94"/>
  <c r="K51" i="94"/>
  <c r="J51" i="94"/>
  <c r="I51" i="94"/>
  <c r="H51" i="94"/>
  <c r="M43" i="94"/>
  <c r="L43" i="94"/>
  <c r="K43" i="94"/>
  <c r="J43" i="94"/>
  <c r="I43" i="94"/>
  <c r="H43" i="94"/>
  <c r="M42" i="94"/>
  <c r="L42" i="94"/>
  <c r="K42" i="94"/>
  <c r="J42" i="94"/>
  <c r="I42" i="94"/>
  <c r="H42" i="94"/>
  <c r="J46" i="94"/>
  <c r="I46" i="94"/>
  <c r="H46" i="94"/>
  <c r="J45" i="94"/>
  <c r="I45" i="94"/>
  <c r="H45" i="94"/>
  <c r="J44" i="94"/>
  <c r="I44" i="94"/>
  <c r="H44" i="94"/>
  <c r="M46" i="94"/>
  <c r="L46" i="94"/>
  <c r="M45" i="94"/>
  <c r="L45" i="94"/>
  <c r="M44" i="94"/>
  <c r="L44" i="94"/>
  <c r="M47" i="94"/>
  <c r="L47" i="94"/>
  <c r="K47" i="94"/>
  <c r="J47" i="94"/>
  <c r="I47" i="94"/>
  <c r="H47" i="94"/>
  <c r="M39" i="94"/>
  <c r="L39" i="94"/>
  <c r="K39" i="94"/>
  <c r="J39" i="94"/>
  <c r="I39" i="94"/>
  <c r="H39" i="94"/>
  <c r="M38" i="94"/>
  <c r="L38" i="94"/>
  <c r="K38" i="94"/>
  <c r="J38" i="94"/>
  <c r="I38" i="94"/>
  <c r="H38" i="94"/>
  <c r="M37" i="94"/>
  <c r="L37" i="94"/>
  <c r="K37" i="94"/>
  <c r="J37" i="94"/>
  <c r="I37" i="94"/>
  <c r="H37" i="94"/>
  <c r="M36" i="94"/>
  <c r="L36" i="94"/>
  <c r="K36" i="94"/>
  <c r="J36" i="94"/>
  <c r="I36" i="94"/>
  <c r="H36" i="94"/>
  <c r="M35" i="94"/>
  <c r="L35" i="94"/>
  <c r="H145" i="94" s="1"/>
  <c r="K35" i="94"/>
  <c r="J35" i="94"/>
  <c r="I35" i="94"/>
  <c r="H35" i="94"/>
  <c r="B8" i="96"/>
  <c r="B5" i="96"/>
  <c r="B5" i="95"/>
  <c r="I197" i="94"/>
  <c r="I196" i="94"/>
  <c r="I191" i="94"/>
  <c r="I190" i="94"/>
  <c r="I189" i="94"/>
  <c r="I186" i="94"/>
  <c r="I185" i="94"/>
  <c r="I184" i="94"/>
  <c r="I181" i="94"/>
  <c r="I180" i="94"/>
  <c r="I179" i="94"/>
  <c r="I174" i="94"/>
  <c r="I173" i="94"/>
  <c r="L173" i="94" s="1"/>
  <c r="I172" i="94"/>
  <c r="L172" i="94" s="1"/>
  <c r="I167" i="94"/>
  <c r="L167" i="94" s="1"/>
  <c r="I166" i="94"/>
  <c r="I165" i="94"/>
  <c r="I160" i="94"/>
  <c r="I159" i="94"/>
  <c r="I158" i="94"/>
  <c r="L158" i="94" s="1"/>
  <c r="I157" i="94"/>
  <c r="L157" i="94" s="1"/>
  <c r="I154" i="94"/>
  <c r="L154" i="94" s="1"/>
  <c r="I153" i="94"/>
  <c r="I152" i="94"/>
  <c r="L152" i="94" s="1"/>
  <c r="I147" i="94"/>
  <c r="L147" i="94" s="1"/>
  <c r="I146" i="94"/>
  <c r="I145" i="94"/>
  <c r="I144" i="94"/>
  <c r="I139" i="94"/>
  <c r="I138" i="94"/>
  <c r="B8" i="94"/>
  <c r="B5" i="94"/>
  <c r="I133" i="90"/>
  <c r="H133" i="90"/>
  <c r="M133" i="90"/>
  <c r="L133" i="90"/>
  <c r="K133" i="90"/>
  <c r="J133" i="90"/>
  <c r="M130" i="90"/>
  <c r="L130" i="90"/>
  <c r="K130" i="90"/>
  <c r="J130" i="90"/>
  <c r="I130" i="90"/>
  <c r="H130" i="90"/>
  <c r="M123" i="90"/>
  <c r="L123" i="90"/>
  <c r="K123" i="90"/>
  <c r="J123" i="90"/>
  <c r="I123" i="90"/>
  <c r="H123" i="90"/>
  <c r="J126" i="90"/>
  <c r="I126" i="90"/>
  <c r="H126" i="90"/>
  <c r="J125" i="90"/>
  <c r="I125" i="90"/>
  <c r="H125" i="90"/>
  <c r="J124" i="90"/>
  <c r="I124" i="90"/>
  <c r="H124" i="90"/>
  <c r="M126" i="90"/>
  <c r="L126" i="90"/>
  <c r="M125" i="90"/>
  <c r="L125" i="90"/>
  <c r="M124" i="90"/>
  <c r="L124" i="90"/>
  <c r="M127" i="90"/>
  <c r="L127" i="90"/>
  <c r="K127" i="90"/>
  <c r="J127" i="90"/>
  <c r="I127" i="90"/>
  <c r="H127" i="90"/>
  <c r="M120" i="90"/>
  <c r="L120" i="90"/>
  <c r="K120" i="90"/>
  <c r="J120" i="90"/>
  <c r="I120" i="90"/>
  <c r="H120" i="90"/>
  <c r="M119" i="90"/>
  <c r="L119" i="90"/>
  <c r="K119" i="90"/>
  <c r="J119" i="90"/>
  <c r="I119" i="90"/>
  <c r="H119" i="90"/>
  <c r="M118" i="90"/>
  <c r="L118" i="90"/>
  <c r="K118" i="90"/>
  <c r="J118" i="90"/>
  <c r="I118" i="90"/>
  <c r="H118" i="90"/>
  <c r="M110" i="90"/>
  <c r="L110" i="90"/>
  <c r="K110" i="90"/>
  <c r="J110" i="90"/>
  <c r="I110" i="90"/>
  <c r="H110" i="90"/>
  <c r="J113" i="90"/>
  <c r="I113" i="90"/>
  <c r="H113" i="90"/>
  <c r="J112" i="90"/>
  <c r="I112" i="90"/>
  <c r="H112" i="90"/>
  <c r="J111" i="90"/>
  <c r="I111" i="90"/>
  <c r="H111" i="90"/>
  <c r="M113" i="90"/>
  <c r="L113" i="90"/>
  <c r="M112" i="90"/>
  <c r="L112" i="90"/>
  <c r="M111" i="90"/>
  <c r="L111" i="90"/>
  <c r="M114" i="90"/>
  <c r="L114" i="90"/>
  <c r="K114" i="90"/>
  <c r="J114" i="90"/>
  <c r="I114" i="90"/>
  <c r="H114" i="90"/>
  <c r="M107" i="90"/>
  <c r="L107" i="90"/>
  <c r="K107" i="90"/>
  <c r="J107" i="90"/>
  <c r="I107" i="90"/>
  <c r="H107" i="90"/>
  <c r="M106" i="90"/>
  <c r="L106" i="90"/>
  <c r="K106" i="90"/>
  <c r="J106" i="90"/>
  <c r="I106" i="90"/>
  <c r="H106" i="90"/>
  <c r="M105" i="90"/>
  <c r="L105" i="90"/>
  <c r="K105" i="90"/>
  <c r="J105" i="90"/>
  <c r="I105" i="90"/>
  <c r="H105" i="90"/>
  <c r="M95" i="90"/>
  <c r="L95" i="90"/>
  <c r="J95" i="90"/>
  <c r="I95" i="90"/>
  <c r="H95" i="90"/>
  <c r="M94" i="90"/>
  <c r="L94" i="90"/>
  <c r="J94" i="90"/>
  <c r="I94" i="90"/>
  <c r="H94" i="90"/>
  <c r="M92" i="90"/>
  <c r="L92" i="90"/>
  <c r="J92" i="90"/>
  <c r="I92" i="90"/>
  <c r="H92" i="90"/>
  <c r="M91" i="90"/>
  <c r="L91" i="90"/>
  <c r="H184" i="90" s="1"/>
  <c r="J91" i="90"/>
  <c r="I91" i="90"/>
  <c r="H91" i="90"/>
  <c r="M89" i="90"/>
  <c r="L89" i="90"/>
  <c r="K89" i="90"/>
  <c r="J89" i="90"/>
  <c r="H156" i="90" s="1"/>
  <c r="L156" i="90" s="1"/>
  <c r="I89" i="90"/>
  <c r="H154" i="90" s="1"/>
  <c r="H89" i="90"/>
  <c r="H153" i="90" s="1"/>
  <c r="M76" i="90"/>
  <c r="L76" i="90"/>
  <c r="J76" i="90"/>
  <c r="I76" i="90"/>
  <c r="H76" i="90"/>
  <c r="J79" i="90"/>
  <c r="I79" i="90"/>
  <c r="H79" i="90"/>
  <c r="J78" i="90"/>
  <c r="I78" i="90"/>
  <c r="H78" i="90"/>
  <c r="J77" i="90"/>
  <c r="I77" i="90"/>
  <c r="H77" i="90"/>
  <c r="M79" i="90"/>
  <c r="L79" i="90"/>
  <c r="M78" i="90"/>
  <c r="L78" i="90"/>
  <c r="M77" i="90"/>
  <c r="L77" i="90"/>
  <c r="M82" i="90"/>
  <c r="L82" i="90"/>
  <c r="H179" i="90" s="1"/>
  <c r="J82" i="90"/>
  <c r="H176" i="90" s="1"/>
  <c r="H175" i="90" s="1"/>
  <c r="I82" i="90"/>
  <c r="H174" i="90" s="1"/>
  <c r="H82" i="90"/>
  <c r="H173" i="90" s="1"/>
  <c r="M81" i="90"/>
  <c r="L81" i="90"/>
  <c r="H172" i="90" s="1"/>
  <c r="J81" i="90"/>
  <c r="H169" i="90" s="1"/>
  <c r="H168" i="90" s="1"/>
  <c r="I81" i="90"/>
  <c r="H167" i="90" s="1"/>
  <c r="H81" i="90"/>
  <c r="H166" i="90" s="1"/>
  <c r="M80" i="90"/>
  <c r="L80" i="90"/>
  <c r="J80" i="90"/>
  <c r="I80" i="90"/>
  <c r="H80" i="90"/>
  <c r="I71" i="90"/>
  <c r="H71" i="90"/>
  <c r="M71" i="90"/>
  <c r="L71" i="90"/>
  <c r="K71" i="90"/>
  <c r="J71" i="90"/>
  <c r="M74" i="90"/>
  <c r="L74" i="90"/>
  <c r="H152" i="90" s="1"/>
  <c r="J74" i="90"/>
  <c r="H149" i="90" s="1"/>
  <c r="H148" i="90" s="1"/>
  <c r="I74" i="90"/>
  <c r="H147" i="90" s="1"/>
  <c r="H74" i="90"/>
  <c r="H146" i="90" s="1"/>
  <c r="M73" i="90"/>
  <c r="L73" i="90"/>
  <c r="K73" i="90"/>
  <c r="J73" i="90"/>
  <c r="I73" i="90"/>
  <c r="H73" i="90"/>
  <c r="M72" i="90"/>
  <c r="L72" i="90"/>
  <c r="K72" i="90"/>
  <c r="J72" i="90"/>
  <c r="I72" i="90"/>
  <c r="H72" i="90"/>
  <c r="I66" i="90"/>
  <c r="H66" i="90"/>
  <c r="M66" i="90"/>
  <c r="L66" i="90"/>
  <c r="K66" i="90"/>
  <c r="J66" i="90"/>
  <c r="M68" i="90"/>
  <c r="L68" i="90"/>
  <c r="K68" i="90"/>
  <c r="J68" i="90"/>
  <c r="I68" i="90"/>
  <c r="H68" i="90"/>
  <c r="M67" i="90"/>
  <c r="L67" i="90"/>
  <c r="K67" i="90"/>
  <c r="J67" i="90"/>
  <c r="I67" i="90"/>
  <c r="H67" i="90"/>
  <c r="M59" i="90"/>
  <c r="L59" i="90"/>
  <c r="K59" i="90"/>
  <c r="J59" i="90"/>
  <c r="I59" i="90"/>
  <c r="H59" i="90"/>
  <c r="M58" i="90"/>
  <c r="L58" i="90"/>
  <c r="K58" i="90"/>
  <c r="J58" i="90"/>
  <c r="I58" i="90"/>
  <c r="H58" i="90"/>
  <c r="J62" i="90"/>
  <c r="I62" i="90"/>
  <c r="H62" i="90"/>
  <c r="J61" i="90"/>
  <c r="I61" i="90"/>
  <c r="H61" i="90"/>
  <c r="J60" i="90"/>
  <c r="I60" i="90"/>
  <c r="H60" i="90"/>
  <c r="M62" i="90"/>
  <c r="L62" i="90"/>
  <c r="M61" i="90"/>
  <c r="L61" i="90"/>
  <c r="M60" i="90"/>
  <c r="L60" i="90"/>
  <c r="M63" i="90"/>
  <c r="L63" i="90"/>
  <c r="K63" i="90"/>
  <c r="J63" i="90"/>
  <c r="I63" i="90"/>
  <c r="H63" i="90"/>
  <c r="M55" i="90"/>
  <c r="L55" i="90"/>
  <c r="K55" i="90"/>
  <c r="J55" i="90"/>
  <c r="I55" i="90"/>
  <c r="H55" i="90"/>
  <c r="M54" i="90"/>
  <c r="L54" i="90"/>
  <c r="K54" i="90"/>
  <c r="J54" i="90"/>
  <c r="I54" i="90"/>
  <c r="H54" i="90"/>
  <c r="M53" i="90"/>
  <c r="L53" i="90"/>
  <c r="K53" i="90"/>
  <c r="J53" i="90"/>
  <c r="I53" i="90"/>
  <c r="H53" i="90"/>
  <c r="M52" i="90"/>
  <c r="L52" i="90"/>
  <c r="K52" i="90"/>
  <c r="J52" i="90"/>
  <c r="I52" i="90"/>
  <c r="H52" i="90"/>
  <c r="M51" i="90"/>
  <c r="L51" i="90"/>
  <c r="K51" i="90"/>
  <c r="J51" i="90"/>
  <c r="I51" i="90"/>
  <c r="H51" i="90"/>
  <c r="M43" i="90"/>
  <c r="L43" i="90"/>
  <c r="K43" i="90"/>
  <c r="J43" i="90"/>
  <c r="I43" i="90"/>
  <c r="H43" i="90"/>
  <c r="M42" i="90"/>
  <c r="L42" i="90"/>
  <c r="K42" i="90"/>
  <c r="J42" i="90"/>
  <c r="I42" i="90"/>
  <c r="H42" i="90"/>
  <c r="J46" i="90"/>
  <c r="I46" i="90"/>
  <c r="H46" i="90"/>
  <c r="J45" i="90"/>
  <c r="I45" i="90"/>
  <c r="H45" i="90"/>
  <c r="J44" i="90"/>
  <c r="I44" i="90"/>
  <c r="H44" i="90"/>
  <c r="M46" i="90"/>
  <c r="L46" i="90"/>
  <c r="M45" i="90"/>
  <c r="L45" i="90"/>
  <c r="M44" i="90"/>
  <c r="L44" i="90"/>
  <c r="M47" i="90"/>
  <c r="L47" i="90"/>
  <c r="K47" i="90"/>
  <c r="J47" i="90"/>
  <c r="I47" i="90"/>
  <c r="H47" i="90"/>
  <c r="M39" i="90"/>
  <c r="L39" i="90"/>
  <c r="K39" i="90"/>
  <c r="J39" i="90"/>
  <c r="I39" i="90"/>
  <c r="H39" i="90"/>
  <c r="M38" i="90"/>
  <c r="L38" i="90"/>
  <c r="K38" i="90"/>
  <c r="J38" i="90"/>
  <c r="I38" i="90"/>
  <c r="H38" i="90"/>
  <c r="M37" i="90"/>
  <c r="L37" i="90"/>
  <c r="K37" i="90"/>
  <c r="J37" i="90"/>
  <c r="I37" i="90"/>
  <c r="H37" i="90"/>
  <c r="M36" i="90"/>
  <c r="L36" i="90"/>
  <c r="K36" i="90"/>
  <c r="J36" i="90"/>
  <c r="I36" i="90"/>
  <c r="H36" i="90"/>
  <c r="M35" i="90"/>
  <c r="L35" i="90"/>
  <c r="K35" i="90"/>
  <c r="J35" i="90"/>
  <c r="I35" i="90"/>
  <c r="H35" i="90"/>
  <c r="E7" i="93"/>
  <c r="O133" i="93" s="1"/>
  <c r="B8" i="93"/>
  <c r="B5" i="93"/>
  <c r="E7" i="91"/>
  <c r="O110" i="91" s="1"/>
  <c r="I197" i="90"/>
  <c r="I196" i="90"/>
  <c r="I191" i="90"/>
  <c r="I190" i="90"/>
  <c r="I189" i="90"/>
  <c r="I186" i="90"/>
  <c r="I185" i="90"/>
  <c r="I184" i="90"/>
  <c r="I181" i="90"/>
  <c r="I180" i="90"/>
  <c r="I179" i="90"/>
  <c r="I174" i="90"/>
  <c r="I173" i="90"/>
  <c r="I172" i="90"/>
  <c r="I167" i="90"/>
  <c r="I166" i="90"/>
  <c r="I165" i="90"/>
  <c r="I160" i="90"/>
  <c r="I159" i="90"/>
  <c r="I158" i="90"/>
  <c r="I157" i="90"/>
  <c r="I154" i="90"/>
  <c r="I153" i="90"/>
  <c r="I152" i="90"/>
  <c r="I147" i="90"/>
  <c r="I146" i="90"/>
  <c r="I145" i="90"/>
  <c r="I144" i="90"/>
  <c r="I139" i="90"/>
  <c r="I138" i="90"/>
  <c r="B8" i="91"/>
  <c r="B5" i="91"/>
  <c r="H158" i="90"/>
  <c r="L158" i="90" s="1"/>
  <c r="H157" i="90"/>
  <c r="B8" i="90"/>
  <c r="B5" i="90"/>
  <c r="H189" i="94" l="1"/>
  <c r="L189" i="94" s="1"/>
  <c r="L166" i="94"/>
  <c r="L153" i="94"/>
  <c r="H145" i="90"/>
  <c r="L138" i="94"/>
  <c r="L165" i="94"/>
  <c r="H189" i="90"/>
  <c r="H165" i="94"/>
  <c r="H197" i="94"/>
  <c r="L197" i="94" s="1"/>
  <c r="L184" i="94"/>
  <c r="L174" i="94"/>
  <c r="L145" i="94"/>
  <c r="L179" i="94"/>
  <c r="H165" i="90"/>
  <c r="L165" i="90" s="1"/>
  <c r="H197" i="90"/>
  <c r="L146" i="94"/>
  <c r="H184" i="94"/>
  <c r="L173" i="90"/>
  <c r="L153" i="90"/>
  <c r="L154" i="90"/>
  <c r="L146" i="90"/>
  <c r="L167" i="90"/>
  <c r="L147" i="90"/>
  <c r="L174" i="90"/>
  <c r="L166" i="90"/>
  <c r="L157" i="90"/>
  <c r="H180" i="94"/>
  <c r="L180" i="94" s="1"/>
  <c r="H181" i="90"/>
  <c r="L181" i="90" s="1"/>
  <c r="H185" i="94"/>
  <c r="L185" i="94" s="1"/>
  <c r="H181" i="94"/>
  <c r="L181" i="94" s="1"/>
  <c r="L184" i="90"/>
  <c r="H185" i="90"/>
  <c r="L185" i="90" s="1"/>
  <c r="H186" i="90"/>
  <c r="L186" i="90" s="1"/>
  <c r="H186" i="94"/>
  <c r="L186" i="94" s="1"/>
  <c r="H196" i="94"/>
  <c r="L196" i="94" s="1"/>
  <c r="H160" i="94"/>
  <c r="L160" i="94" s="1"/>
  <c r="H180" i="90"/>
  <c r="L180" i="90" s="1"/>
  <c r="H190" i="94"/>
  <c r="L190" i="94" s="1"/>
  <c r="L175" i="90"/>
  <c r="L168" i="90"/>
  <c r="H183" i="90"/>
  <c r="L183" i="90" s="1"/>
  <c r="H144" i="94"/>
  <c r="L144" i="94" s="1"/>
  <c r="H159" i="94"/>
  <c r="L159" i="94" s="1"/>
  <c r="H191" i="94"/>
  <c r="L191" i="94" s="1"/>
  <c r="O118" i="95"/>
  <c r="O130" i="95"/>
  <c r="O105" i="95"/>
  <c r="O107" i="95"/>
  <c r="O120" i="95"/>
  <c r="O91" i="95"/>
  <c r="O111" i="95"/>
  <c r="O124" i="95"/>
  <c r="O92" i="95"/>
  <c r="O112" i="95"/>
  <c r="O125" i="95"/>
  <c r="O89" i="95"/>
  <c r="O110" i="95"/>
  <c r="O123" i="95"/>
  <c r="O94" i="95"/>
  <c r="O113" i="95"/>
  <c r="O126" i="95"/>
  <c r="O95" i="95"/>
  <c r="O114" i="95"/>
  <c r="O127" i="95"/>
  <c r="O106" i="95"/>
  <c r="O119" i="95"/>
  <c r="O76" i="95"/>
  <c r="O78" i="95"/>
  <c r="O77" i="95"/>
  <c r="O79" i="95"/>
  <c r="O80" i="95"/>
  <c r="O81" i="95"/>
  <c r="O82" i="95"/>
  <c r="O71" i="95"/>
  <c r="O72" i="95"/>
  <c r="O73" i="95"/>
  <c r="O74" i="95"/>
  <c r="O68" i="95"/>
  <c r="O66" i="95"/>
  <c r="O67" i="95"/>
  <c r="O58" i="95"/>
  <c r="O59" i="95"/>
  <c r="O60" i="95"/>
  <c r="O61" i="95"/>
  <c r="O62" i="95"/>
  <c r="O63" i="95"/>
  <c r="O51" i="95"/>
  <c r="O52" i="95"/>
  <c r="O53" i="95"/>
  <c r="O54" i="95"/>
  <c r="O55" i="95"/>
  <c r="O42" i="95"/>
  <c r="O43" i="95"/>
  <c r="O44" i="95"/>
  <c r="O45" i="95"/>
  <c r="O46" i="95"/>
  <c r="O47" i="95"/>
  <c r="O38" i="95"/>
  <c r="O39" i="95"/>
  <c r="O37" i="95"/>
  <c r="O36" i="95"/>
  <c r="O35" i="95"/>
  <c r="O77" i="96"/>
  <c r="O107" i="96"/>
  <c r="O120" i="96"/>
  <c r="O89" i="96"/>
  <c r="O110" i="96"/>
  <c r="O123" i="96"/>
  <c r="O91" i="96"/>
  <c r="O111" i="96"/>
  <c r="O124" i="96"/>
  <c r="O92" i="96"/>
  <c r="O112" i="96"/>
  <c r="O125" i="96"/>
  <c r="O94" i="96"/>
  <c r="O113" i="96"/>
  <c r="O126" i="96"/>
  <c r="O95" i="96"/>
  <c r="O114" i="96"/>
  <c r="O127" i="96"/>
  <c r="O105" i="96"/>
  <c r="O118" i="96"/>
  <c r="O130" i="96"/>
  <c r="O76" i="96"/>
  <c r="O106" i="96"/>
  <c r="O119" i="96"/>
  <c r="O63" i="96"/>
  <c r="O78" i="96"/>
  <c r="O79" i="96"/>
  <c r="O80" i="96"/>
  <c r="O42" i="96"/>
  <c r="O81" i="96"/>
  <c r="O53" i="96"/>
  <c r="O82" i="96"/>
  <c r="O43" i="96"/>
  <c r="O54" i="96"/>
  <c r="O66" i="96"/>
  <c r="O67" i="96"/>
  <c r="O45" i="96"/>
  <c r="O58" i="96"/>
  <c r="O68" i="96"/>
  <c r="O44" i="96"/>
  <c r="O55" i="96"/>
  <c r="O46" i="96"/>
  <c r="O59" i="96"/>
  <c r="O71" i="96"/>
  <c r="O47" i="96"/>
  <c r="O60" i="96"/>
  <c r="O72" i="96"/>
  <c r="O51" i="96"/>
  <c r="O61" i="96"/>
  <c r="O73" i="96"/>
  <c r="O52" i="96"/>
  <c r="O62" i="96"/>
  <c r="O74" i="96"/>
  <c r="O36" i="96"/>
  <c r="O37" i="96"/>
  <c r="O38" i="96"/>
  <c r="O39" i="96"/>
  <c r="O35" i="96"/>
  <c r="H138" i="94"/>
  <c r="H139" i="94"/>
  <c r="L139" i="94" s="1"/>
  <c r="L152" i="90"/>
  <c r="L179" i="90"/>
  <c r="L172" i="90"/>
  <c r="O73" i="93"/>
  <c r="O76" i="93"/>
  <c r="O38" i="93"/>
  <c r="O82" i="93"/>
  <c r="O42" i="93"/>
  <c r="O91" i="93"/>
  <c r="O63" i="93"/>
  <c r="O51" i="93"/>
  <c r="O107" i="93"/>
  <c r="O53" i="93"/>
  <c r="O111" i="93"/>
  <c r="O61" i="93"/>
  <c r="O120" i="93"/>
  <c r="O39" i="93"/>
  <c r="O52" i="93"/>
  <c r="O62" i="93"/>
  <c r="O74" i="93"/>
  <c r="O89" i="93"/>
  <c r="O110" i="93"/>
  <c r="O123" i="93"/>
  <c r="O124" i="93"/>
  <c r="O43" i="93"/>
  <c r="O54" i="93"/>
  <c r="O66" i="93"/>
  <c r="O77" i="93"/>
  <c r="O92" i="93"/>
  <c r="O112" i="93"/>
  <c r="O125" i="93"/>
  <c r="O44" i="93"/>
  <c r="O55" i="93"/>
  <c r="O67" i="93"/>
  <c r="O78" i="93"/>
  <c r="O94" i="93"/>
  <c r="O113" i="93"/>
  <c r="O126" i="93"/>
  <c r="O35" i="93"/>
  <c r="O45" i="93"/>
  <c r="O58" i="93"/>
  <c r="O68" i="93"/>
  <c r="O79" i="93"/>
  <c r="O95" i="93"/>
  <c r="O114" i="93"/>
  <c r="O127" i="93"/>
  <c r="O36" i="93"/>
  <c r="O46" i="93"/>
  <c r="O59" i="93"/>
  <c r="O71" i="93"/>
  <c r="O80" i="93"/>
  <c r="O105" i="93"/>
  <c r="O118" i="93"/>
  <c r="O130" i="93"/>
  <c r="O37" i="93"/>
  <c r="O47" i="93"/>
  <c r="O60" i="93"/>
  <c r="O72" i="93"/>
  <c r="O81" i="93"/>
  <c r="O106" i="93"/>
  <c r="O119" i="93"/>
  <c r="H196" i="90"/>
  <c r="L196" i="90" s="1"/>
  <c r="H162" i="90"/>
  <c r="L189" i="90"/>
  <c r="L197" i="90"/>
  <c r="H190" i="90"/>
  <c r="L190" i="90" s="1"/>
  <c r="H191" i="90"/>
  <c r="L191" i="90" s="1"/>
  <c r="L145" i="90"/>
  <c r="H141" i="90"/>
  <c r="H144" i="90"/>
  <c r="L144" i="90" s="1"/>
  <c r="H138" i="90"/>
  <c r="L138" i="90" s="1"/>
  <c r="H188" i="90"/>
  <c r="L188" i="90" s="1"/>
  <c r="H193" i="90"/>
  <c r="H192" i="90" s="1"/>
  <c r="L192" i="90" s="1"/>
  <c r="H159" i="90"/>
  <c r="L159" i="90" s="1"/>
  <c r="H139" i="90"/>
  <c r="L139" i="90" s="1"/>
  <c r="H160" i="90"/>
  <c r="L160" i="90" s="1"/>
  <c r="O123" i="91"/>
  <c r="O127" i="91"/>
  <c r="O62" i="91"/>
  <c r="O52" i="91"/>
  <c r="O74" i="91"/>
  <c r="O89" i="91"/>
  <c r="O44" i="91"/>
  <c r="O55" i="91"/>
  <c r="O67" i="91"/>
  <c r="O78" i="91"/>
  <c r="O94" i="91"/>
  <c r="O113" i="91"/>
  <c r="O126" i="91"/>
  <c r="O46" i="91"/>
  <c r="O59" i="91"/>
  <c r="O71" i="91"/>
  <c r="O80" i="91"/>
  <c r="O105" i="91"/>
  <c r="O118" i="91"/>
  <c r="O130" i="91"/>
  <c r="O47" i="91"/>
  <c r="O60" i="91"/>
  <c r="O72" i="91"/>
  <c r="O81" i="91"/>
  <c r="O106" i="91"/>
  <c r="O119" i="91"/>
  <c r="O133" i="91"/>
  <c r="O51" i="91"/>
  <c r="O61" i="91"/>
  <c r="O73" i="91"/>
  <c r="O82" i="91"/>
  <c r="O107" i="91"/>
  <c r="O120" i="91"/>
  <c r="O42" i="91"/>
  <c r="O53" i="91"/>
  <c r="O63" i="91"/>
  <c r="O76" i="91"/>
  <c r="O91" i="91"/>
  <c r="O111" i="91"/>
  <c r="O124" i="91"/>
  <c r="O43" i="91"/>
  <c r="O54" i="91"/>
  <c r="O66" i="91"/>
  <c r="O77" i="91"/>
  <c r="O92" i="91"/>
  <c r="O112" i="91"/>
  <c r="O125" i="91"/>
  <c r="O45" i="91"/>
  <c r="O58" i="91"/>
  <c r="O68" i="91"/>
  <c r="O79" i="91"/>
  <c r="O95" i="91"/>
  <c r="O114" i="91"/>
  <c r="O39" i="91"/>
  <c r="O36" i="91"/>
  <c r="O37" i="91"/>
  <c r="O38" i="91"/>
  <c r="O35" i="91"/>
  <c r="L148" i="90"/>
  <c r="E7" i="89"/>
  <c r="B8" i="89"/>
  <c r="B5" i="89"/>
  <c r="E7" i="88"/>
  <c r="B8" i="88"/>
  <c r="B5" i="88"/>
  <c r="S133" i="86"/>
  <c r="R133" i="86"/>
  <c r="Q133" i="86"/>
  <c r="S130" i="86"/>
  <c r="R130" i="86"/>
  <c r="Q130" i="86"/>
  <c r="S127" i="86"/>
  <c r="R127" i="86"/>
  <c r="Q127" i="86"/>
  <c r="M127" i="86"/>
  <c r="L127" i="86"/>
  <c r="K127" i="86"/>
  <c r="J127" i="86"/>
  <c r="I127" i="86"/>
  <c r="H127" i="86"/>
  <c r="S126" i="86"/>
  <c r="R126" i="86"/>
  <c r="Q126" i="86"/>
  <c r="M126" i="86"/>
  <c r="L126" i="86"/>
  <c r="J126" i="86"/>
  <c r="I126" i="86"/>
  <c r="H126" i="86"/>
  <c r="S125" i="86"/>
  <c r="R125" i="86"/>
  <c r="Q125" i="86"/>
  <c r="M125" i="86"/>
  <c r="L125" i="86"/>
  <c r="J125" i="86"/>
  <c r="I125" i="86"/>
  <c r="H125" i="86"/>
  <c r="S124" i="86"/>
  <c r="R124" i="86"/>
  <c r="Q124" i="86"/>
  <c r="M124" i="86"/>
  <c r="L124" i="86"/>
  <c r="J124" i="86"/>
  <c r="I124" i="86"/>
  <c r="H124" i="86"/>
  <c r="S123" i="86"/>
  <c r="R123" i="86"/>
  <c r="Q123" i="86"/>
  <c r="M123" i="86"/>
  <c r="L123" i="86"/>
  <c r="K123" i="86"/>
  <c r="J123" i="86"/>
  <c r="I123" i="86"/>
  <c r="H123" i="86"/>
  <c r="S120" i="86"/>
  <c r="R120" i="86"/>
  <c r="Q120" i="86"/>
  <c r="M120" i="86"/>
  <c r="L120" i="86"/>
  <c r="K120" i="86"/>
  <c r="J120" i="86"/>
  <c r="I120" i="86"/>
  <c r="H120" i="86"/>
  <c r="S119" i="86"/>
  <c r="R119" i="86"/>
  <c r="Q119" i="86"/>
  <c r="M119" i="86"/>
  <c r="L119" i="86"/>
  <c r="K119" i="86"/>
  <c r="J119" i="86"/>
  <c r="I119" i="86"/>
  <c r="H119" i="86"/>
  <c r="S118" i="86"/>
  <c r="R118" i="86"/>
  <c r="Q118" i="86"/>
  <c r="M118" i="86"/>
  <c r="L118" i="86"/>
  <c r="K118" i="86"/>
  <c r="J118" i="86"/>
  <c r="I118" i="86"/>
  <c r="H118" i="86"/>
  <c r="S114" i="86"/>
  <c r="R114" i="86"/>
  <c r="Q114" i="86"/>
  <c r="M114" i="86"/>
  <c r="L114" i="86"/>
  <c r="K114" i="86"/>
  <c r="J114" i="86"/>
  <c r="I114" i="86"/>
  <c r="H114" i="86"/>
  <c r="S113" i="86"/>
  <c r="R113" i="86"/>
  <c r="Q113" i="86"/>
  <c r="M113" i="86"/>
  <c r="L113" i="86"/>
  <c r="J113" i="86"/>
  <c r="I113" i="86"/>
  <c r="H113" i="86"/>
  <c r="S112" i="86"/>
  <c r="R112" i="86"/>
  <c r="Q112" i="86"/>
  <c r="M112" i="86"/>
  <c r="L112" i="86"/>
  <c r="J112" i="86"/>
  <c r="I112" i="86"/>
  <c r="H112" i="86"/>
  <c r="S111" i="86"/>
  <c r="R111" i="86"/>
  <c r="Q111" i="86"/>
  <c r="M111" i="86"/>
  <c r="L111" i="86"/>
  <c r="J111" i="86"/>
  <c r="I111" i="86"/>
  <c r="H111" i="86"/>
  <c r="S110" i="86"/>
  <c r="R110" i="86"/>
  <c r="Q110" i="86"/>
  <c r="M110" i="86"/>
  <c r="L110" i="86"/>
  <c r="K110" i="86"/>
  <c r="J110" i="86"/>
  <c r="I110" i="86"/>
  <c r="H110" i="86"/>
  <c r="S107" i="86"/>
  <c r="R107" i="86"/>
  <c r="Q107" i="86"/>
  <c r="M107" i="86"/>
  <c r="L107" i="86"/>
  <c r="K107" i="86"/>
  <c r="J107" i="86"/>
  <c r="I107" i="86"/>
  <c r="H107" i="86"/>
  <c r="S106" i="86"/>
  <c r="R106" i="86"/>
  <c r="Q106" i="86"/>
  <c r="M106" i="86"/>
  <c r="L106" i="86"/>
  <c r="K106" i="86"/>
  <c r="J106" i="86"/>
  <c r="I106" i="86"/>
  <c r="H106" i="86"/>
  <c r="S105" i="86"/>
  <c r="R105" i="86"/>
  <c r="Q105" i="86"/>
  <c r="M105" i="86"/>
  <c r="L105" i="86"/>
  <c r="K105" i="86"/>
  <c r="J105" i="86"/>
  <c r="I105" i="86"/>
  <c r="H105" i="86"/>
  <c r="S95" i="86"/>
  <c r="R95" i="86"/>
  <c r="Q95" i="86"/>
  <c r="M95" i="86"/>
  <c r="L95" i="86"/>
  <c r="J95" i="86"/>
  <c r="I95" i="86"/>
  <c r="H95" i="86"/>
  <c r="S94" i="86"/>
  <c r="R94" i="86"/>
  <c r="Q94" i="86"/>
  <c r="M94" i="86"/>
  <c r="L94" i="86"/>
  <c r="H189" i="86" s="1"/>
  <c r="L189" i="86" s="1"/>
  <c r="J94" i="86"/>
  <c r="I94" i="86"/>
  <c r="H94" i="86"/>
  <c r="S92" i="86"/>
  <c r="R92" i="86"/>
  <c r="Q92" i="86"/>
  <c r="M92" i="86"/>
  <c r="L92" i="86"/>
  <c r="J92" i="86"/>
  <c r="I92" i="86"/>
  <c r="H92" i="86"/>
  <c r="S91" i="86"/>
  <c r="R91" i="86"/>
  <c r="Q91" i="86"/>
  <c r="M91" i="86"/>
  <c r="L91" i="86"/>
  <c r="H184" i="86" s="1"/>
  <c r="L184" i="86" s="1"/>
  <c r="J91" i="86"/>
  <c r="I91" i="86"/>
  <c r="H91" i="86"/>
  <c r="S89" i="86"/>
  <c r="R89" i="86"/>
  <c r="Q89" i="86"/>
  <c r="M89" i="86"/>
  <c r="L89" i="86"/>
  <c r="H158" i="86" s="1"/>
  <c r="L158" i="86" s="1"/>
  <c r="K89" i="86"/>
  <c r="H157" i="86" s="1"/>
  <c r="L157" i="86" s="1"/>
  <c r="J89" i="86"/>
  <c r="H155" i="86" s="1"/>
  <c r="L155" i="86" s="1"/>
  <c r="I89" i="86"/>
  <c r="H154" i="86" s="1"/>
  <c r="L154" i="86" s="1"/>
  <c r="H89" i="86"/>
  <c r="H153" i="86" s="1"/>
  <c r="L153" i="86" s="1"/>
  <c r="S82" i="86"/>
  <c r="R82" i="86"/>
  <c r="Q82" i="86"/>
  <c r="M82" i="86"/>
  <c r="L82" i="86"/>
  <c r="H179" i="86" s="1"/>
  <c r="L179" i="86" s="1"/>
  <c r="J82" i="86"/>
  <c r="I82" i="86"/>
  <c r="H174" i="86" s="1"/>
  <c r="L174" i="86" s="1"/>
  <c r="H82" i="86"/>
  <c r="H173" i="86" s="1"/>
  <c r="L173" i="86" s="1"/>
  <c r="S81" i="86"/>
  <c r="R81" i="86"/>
  <c r="Q81" i="86"/>
  <c r="M81" i="86"/>
  <c r="L81" i="86"/>
  <c r="H172" i="86" s="1"/>
  <c r="L172" i="86" s="1"/>
  <c r="J81" i="86"/>
  <c r="I81" i="86"/>
  <c r="H167" i="86" s="1"/>
  <c r="L167" i="86" s="1"/>
  <c r="H81" i="86"/>
  <c r="H166" i="86" s="1"/>
  <c r="L166" i="86" s="1"/>
  <c r="S80" i="86"/>
  <c r="R80" i="86"/>
  <c r="Q80" i="86"/>
  <c r="M80" i="86"/>
  <c r="L80" i="86"/>
  <c r="J80" i="86"/>
  <c r="I80" i="86"/>
  <c r="H80" i="86"/>
  <c r="S79" i="86"/>
  <c r="R79" i="86"/>
  <c r="Q79" i="86"/>
  <c r="M79" i="86"/>
  <c r="L79" i="86"/>
  <c r="J79" i="86"/>
  <c r="I79" i="86"/>
  <c r="H79" i="86"/>
  <c r="S78" i="86"/>
  <c r="R78" i="86"/>
  <c r="Q78" i="86"/>
  <c r="M78" i="86"/>
  <c r="L78" i="86"/>
  <c r="J78" i="86"/>
  <c r="I78" i="86"/>
  <c r="H78" i="86"/>
  <c r="S77" i="86"/>
  <c r="R77" i="86"/>
  <c r="Q77" i="86"/>
  <c r="M77" i="86"/>
  <c r="L77" i="86"/>
  <c r="J77" i="86"/>
  <c r="I77" i="86"/>
  <c r="H77" i="86"/>
  <c r="S76" i="86"/>
  <c r="R76" i="86"/>
  <c r="Q76" i="86"/>
  <c r="M76" i="86"/>
  <c r="L76" i="86"/>
  <c r="H165" i="86" s="1"/>
  <c r="L165" i="86" s="1"/>
  <c r="J76" i="86"/>
  <c r="I76" i="86"/>
  <c r="H76" i="86"/>
  <c r="S74" i="86"/>
  <c r="R74" i="86"/>
  <c r="Q74" i="86"/>
  <c r="M74" i="86"/>
  <c r="L74" i="86"/>
  <c r="H152" i="86" s="1"/>
  <c r="L152" i="86" s="1"/>
  <c r="J74" i="86"/>
  <c r="I74" i="86"/>
  <c r="H147" i="86" s="1"/>
  <c r="L147" i="86" s="1"/>
  <c r="H74" i="86"/>
  <c r="H146" i="86" s="1"/>
  <c r="L146" i="86" s="1"/>
  <c r="S73" i="86"/>
  <c r="R73" i="86"/>
  <c r="Q73" i="86"/>
  <c r="M73" i="86"/>
  <c r="L73" i="86"/>
  <c r="K73" i="86"/>
  <c r="J73" i="86"/>
  <c r="I73" i="86"/>
  <c r="H73" i="86"/>
  <c r="S72" i="86"/>
  <c r="R72" i="86"/>
  <c r="Q72" i="86"/>
  <c r="M72" i="86"/>
  <c r="L72" i="86"/>
  <c r="K72" i="86"/>
  <c r="J72" i="86"/>
  <c r="I72" i="86"/>
  <c r="H72" i="86"/>
  <c r="S68" i="86"/>
  <c r="R68" i="86"/>
  <c r="Q68" i="86"/>
  <c r="M68" i="86"/>
  <c r="L68" i="86"/>
  <c r="K68" i="86"/>
  <c r="J68" i="86"/>
  <c r="I68" i="86"/>
  <c r="H68" i="86"/>
  <c r="S67" i="86"/>
  <c r="R67" i="86"/>
  <c r="Q67" i="86"/>
  <c r="M67" i="86"/>
  <c r="L67" i="86"/>
  <c r="K67" i="86"/>
  <c r="J67" i="86"/>
  <c r="I67" i="86"/>
  <c r="H67" i="86"/>
  <c r="S63" i="86"/>
  <c r="R63" i="86"/>
  <c r="Q63" i="86"/>
  <c r="M63" i="86"/>
  <c r="L63" i="86"/>
  <c r="K63" i="86"/>
  <c r="J63" i="86"/>
  <c r="I63" i="86"/>
  <c r="H63" i="86"/>
  <c r="S62" i="86"/>
  <c r="R62" i="86"/>
  <c r="Q62" i="86"/>
  <c r="M62" i="86"/>
  <c r="L62" i="86"/>
  <c r="J62" i="86"/>
  <c r="I62" i="86"/>
  <c r="H62" i="86"/>
  <c r="S61" i="86"/>
  <c r="R61" i="86"/>
  <c r="Q61" i="86"/>
  <c r="M61" i="86"/>
  <c r="L61" i="86"/>
  <c r="J61" i="86"/>
  <c r="I61" i="86"/>
  <c r="H61" i="86"/>
  <c r="S60" i="86"/>
  <c r="R60" i="86"/>
  <c r="Q60" i="86"/>
  <c r="M60" i="86"/>
  <c r="L60" i="86"/>
  <c r="J60" i="86"/>
  <c r="I60" i="86"/>
  <c r="H60" i="86"/>
  <c r="S59" i="86"/>
  <c r="R59" i="86"/>
  <c r="Q59" i="86"/>
  <c r="M59" i="86"/>
  <c r="L59" i="86"/>
  <c r="K59" i="86"/>
  <c r="J59" i="86"/>
  <c r="I59" i="86"/>
  <c r="H59" i="86"/>
  <c r="S58" i="86"/>
  <c r="R58" i="86"/>
  <c r="Q58" i="86"/>
  <c r="M58" i="86"/>
  <c r="L58" i="86"/>
  <c r="K58" i="86"/>
  <c r="J58" i="86"/>
  <c r="I58" i="86"/>
  <c r="H58" i="86"/>
  <c r="S55" i="86"/>
  <c r="R55" i="86"/>
  <c r="Q55" i="86"/>
  <c r="M55" i="86"/>
  <c r="L55" i="86"/>
  <c r="K55" i="86"/>
  <c r="J55" i="86"/>
  <c r="I55" i="86"/>
  <c r="H55" i="86"/>
  <c r="S54" i="86"/>
  <c r="R54" i="86"/>
  <c r="Q54" i="86"/>
  <c r="M54" i="86"/>
  <c r="L54" i="86"/>
  <c r="K54" i="86"/>
  <c r="J54" i="86"/>
  <c r="I54" i="86"/>
  <c r="H54" i="86"/>
  <c r="S53" i="86"/>
  <c r="R53" i="86"/>
  <c r="Q53" i="86"/>
  <c r="M53" i="86"/>
  <c r="L53" i="86"/>
  <c r="K53" i="86"/>
  <c r="J53" i="86"/>
  <c r="I53" i="86"/>
  <c r="H53" i="86"/>
  <c r="S52" i="86"/>
  <c r="R52" i="86"/>
  <c r="Q52" i="86"/>
  <c r="M52" i="86"/>
  <c r="L52" i="86"/>
  <c r="K52" i="86"/>
  <c r="J52" i="86"/>
  <c r="I52" i="86"/>
  <c r="H52" i="86"/>
  <c r="S51" i="86"/>
  <c r="R51" i="86"/>
  <c r="Q51" i="86"/>
  <c r="M51" i="86"/>
  <c r="L51" i="86"/>
  <c r="K51" i="86"/>
  <c r="J51" i="86"/>
  <c r="I51" i="86"/>
  <c r="H51" i="86"/>
  <c r="S47" i="86"/>
  <c r="R47" i="86"/>
  <c r="Q47" i="86"/>
  <c r="M47" i="86"/>
  <c r="L47" i="86"/>
  <c r="K47" i="86"/>
  <c r="J47" i="86"/>
  <c r="I47" i="86"/>
  <c r="H47" i="86"/>
  <c r="S46" i="86"/>
  <c r="R46" i="86"/>
  <c r="Q46" i="86"/>
  <c r="M46" i="86"/>
  <c r="L46" i="86"/>
  <c r="J46" i="86"/>
  <c r="I46" i="86"/>
  <c r="H46" i="86"/>
  <c r="S45" i="86"/>
  <c r="R45" i="86"/>
  <c r="Q45" i="86"/>
  <c r="M45" i="86"/>
  <c r="L45" i="86"/>
  <c r="J45" i="86"/>
  <c r="I45" i="86"/>
  <c r="H45" i="86"/>
  <c r="S44" i="86"/>
  <c r="R44" i="86"/>
  <c r="Q44" i="86"/>
  <c r="M44" i="86"/>
  <c r="L44" i="86"/>
  <c r="J44" i="86"/>
  <c r="I44" i="86"/>
  <c r="H44" i="86"/>
  <c r="S43" i="86"/>
  <c r="R43" i="86"/>
  <c r="Q43" i="86"/>
  <c r="M43" i="86"/>
  <c r="L43" i="86"/>
  <c r="K43" i="86"/>
  <c r="J43" i="86"/>
  <c r="I43" i="86"/>
  <c r="H43" i="86"/>
  <c r="S42" i="86"/>
  <c r="R42" i="86"/>
  <c r="Q42" i="86"/>
  <c r="M42" i="86"/>
  <c r="L42" i="86"/>
  <c r="K42" i="86"/>
  <c r="J42" i="86"/>
  <c r="I42" i="86"/>
  <c r="H42" i="86"/>
  <c r="S39" i="86"/>
  <c r="R39" i="86"/>
  <c r="Q39" i="86"/>
  <c r="M39" i="86"/>
  <c r="L39" i="86"/>
  <c r="K39" i="86"/>
  <c r="J39" i="86"/>
  <c r="I39" i="86"/>
  <c r="H39" i="86"/>
  <c r="S38" i="86"/>
  <c r="R38" i="86"/>
  <c r="Q38" i="86"/>
  <c r="M38" i="86"/>
  <c r="L38" i="86"/>
  <c r="K38" i="86"/>
  <c r="J38" i="86"/>
  <c r="I38" i="86"/>
  <c r="H38" i="86"/>
  <c r="S37" i="86"/>
  <c r="R37" i="86"/>
  <c r="Q37" i="86"/>
  <c r="M37" i="86"/>
  <c r="L37" i="86"/>
  <c r="K37" i="86"/>
  <c r="J37" i="86"/>
  <c r="I37" i="86"/>
  <c r="H37" i="86"/>
  <c r="S36" i="86"/>
  <c r="R36" i="86"/>
  <c r="Q36" i="86"/>
  <c r="M36" i="86"/>
  <c r="L36" i="86"/>
  <c r="K36" i="86"/>
  <c r="J36" i="86"/>
  <c r="I36" i="86"/>
  <c r="H36" i="86"/>
  <c r="S35" i="86"/>
  <c r="R35" i="86"/>
  <c r="Q35" i="86"/>
  <c r="M35" i="86"/>
  <c r="L35" i="86"/>
  <c r="K35" i="86"/>
  <c r="J35" i="86"/>
  <c r="I35" i="86"/>
  <c r="H35" i="86"/>
  <c r="B8" i="86"/>
  <c r="B5" i="86"/>
  <c r="E7" i="83"/>
  <c r="N98" i="83" s="1"/>
  <c r="L82" i="82"/>
  <c r="K82" i="82"/>
  <c r="I82" i="82"/>
  <c r="H82" i="82"/>
  <c r="H141" i="82" s="1"/>
  <c r="L81" i="82"/>
  <c r="K81" i="82"/>
  <c r="I81" i="82"/>
  <c r="H81" i="82"/>
  <c r="H135" i="82" s="1"/>
  <c r="L80" i="82"/>
  <c r="K80" i="82"/>
  <c r="I80" i="82"/>
  <c r="H80" i="82"/>
  <c r="L79" i="82"/>
  <c r="K79" i="82"/>
  <c r="I79" i="82"/>
  <c r="H79" i="82"/>
  <c r="L78" i="82"/>
  <c r="K78" i="82"/>
  <c r="I78" i="82"/>
  <c r="H78" i="82"/>
  <c r="L77" i="82"/>
  <c r="K77" i="82"/>
  <c r="I77" i="82"/>
  <c r="H77" i="82"/>
  <c r="L76" i="82"/>
  <c r="K76" i="82"/>
  <c r="I76" i="82"/>
  <c r="H76" i="82"/>
  <c r="L74" i="82"/>
  <c r="K74" i="82"/>
  <c r="I74" i="82"/>
  <c r="H74" i="82"/>
  <c r="H118" i="82" s="1"/>
  <c r="L73" i="82"/>
  <c r="K73" i="82"/>
  <c r="J73" i="82"/>
  <c r="I73" i="82"/>
  <c r="H73" i="82"/>
  <c r="L72" i="82"/>
  <c r="K72" i="82"/>
  <c r="J72" i="82"/>
  <c r="I72" i="82"/>
  <c r="H72" i="82"/>
  <c r="L71" i="82"/>
  <c r="K71" i="82"/>
  <c r="J71" i="82"/>
  <c r="I71" i="82"/>
  <c r="H71" i="82"/>
  <c r="L66" i="82"/>
  <c r="K66" i="82"/>
  <c r="J66" i="82"/>
  <c r="I66" i="82"/>
  <c r="H66" i="82"/>
  <c r="H67" i="82"/>
  <c r="L67" i="82"/>
  <c r="K67" i="82"/>
  <c r="J67" i="82"/>
  <c r="I67" i="82"/>
  <c r="L68" i="82"/>
  <c r="K68" i="82"/>
  <c r="J68" i="82"/>
  <c r="I68" i="82"/>
  <c r="H68" i="82"/>
  <c r="L59" i="82"/>
  <c r="K59" i="82"/>
  <c r="J59" i="82"/>
  <c r="I59" i="82"/>
  <c r="H59" i="82"/>
  <c r="L58" i="82"/>
  <c r="K58" i="82"/>
  <c r="J58" i="82"/>
  <c r="I58" i="82"/>
  <c r="H58" i="82"/>
  <c r="I62" i="82"/>
  <c r="H62" i="82"/>
  <c r="I61" i="82"/>
  <c r="H61" i="82"/>
  <c r="I60" i="82"/>
  <c r="H60" i="82"/>
  <c r="L62" i="82"/>
  <c r="K62" i="82"/>
  <c r="L61" i="82"/>
  <c r="K61" i="82"/>
  <c r="L60" i="82"/>
  <c r="K60" i="82"/>
  <c r="L63" i="82"/>
  <c r="K63" i="82"/>
  <c r="J63" i="82"/>
  <c r="I63" i="82"/>
  <c r="H63" i="82"/>
  <c r="L55" i="82"/>
  <c r="K55" i="82"/>
  <c r="J55" i="82"/>
  <c r="I55" i="82"/>
  <c r="H55" i="82"/>
  <c r="L54" i="82"/>
  <c r="K54" i="82"/>
  <c r="J54" i="82"/>
  <c r="I54" i="82"/>
  <c r="H54" i="82"/>
  <c r="L53" i="82"/>
  <c r="K53" i="82"/>
  <c r="J53" i="82"/>
  <c r="I53" i="82"/>
  <c r="H53" i="82"/>
  <c r="L52" i="82"/>
  <c r="K52" i="82"/>
  <c r="J52" i="82"/>
  <c r="I52" i="82"/>
  <c r="H52" i="82"/>
  <c r="L51" i="82"/>
  <c r="K51" i="82"/>
  <c r="J51" i="82"/>
  <c r="I51" i="82"/>
  <c r="H51" i="82"/>
  <c r="L43" i="82"/>
  <c r="K43" i="82"/>
  <c r="J43" i="82"/>
  <c r="I43" i="82"/>
  <c r="H43" i="82"/>
  <c r="L42" i="82"/>
  <c r="K42" i="82"/>
  <c r="J42" i="82"/>
  <c r="I42" i="82"/>
  <c r="H42" i="82"/>
  <c r="I46" i="82"/>
  <c r="H46" i="82"/>
  <c r="I45" i="82"/>
  <c r="H45" i="82"/>
  <c r="I44" i="82"/>
  <c r="H44" i="82"/>
  <c r="L46" i="82"/>
  <c r="K46" i="82"/>
  <c r="L45" i="82"/>
  <c r="K45" i="82"/>
  <c r="L44" i="82"/>
  <c r="K44" i="82"/>
  <c r="L47" i="82"/>
  <c r="K47" i="82"/>
  <c r="J47" i="82"/>
  <c r="I47" i="82"/>
  <c r="H47" i="82"/>
  <c r="L39" i="82"/>
  <c r="K39" i="82"/>
  <c r="J39" i="82"/>
  <c r="I39" i="82"/>
  <c r="H39" i="82"/>
  <c r="L38" i="82"/>
  <c r="K38" i="82"/>
  <c r="J38" i="82"/>
  <c r="I38" i="82"/>
  <c r="H38" i="82"/>
  <c r="L37" i="82"/>
  <c r="K37" i="82"/>
  <c r="J37" i="82"/>
  <c r="I37" i="82"/>
  <c r="H37" i="82"/>
  <c r="L36" i="82"/>
  <c r="K36" i="82"/>
  <c r="J36" i="82"/>
  <c r="I36" i="82"/>
  <c r="H36" i="82"/>
  <c r="L35" i="82"/>
  <c r="K35" i="82"/>
  <c r="J35" i="82"/>
  <c r="I35" i="82"/>
  <c r="H35" i="82"/>
  <c r="B8" i="83"/>
  <c r="B5" i="83"/>
  <c r="I146" i="82"/>
  <c r="I141" i="82"/>
  <c r="L141" i="82" s="1"/>
  <c r="I140" i="82"/>
  <c r="I135" i="82"/>
  <c r="I134" i="82"/>
  <c r="I129" i="82"/>
  <c r="I128" i="82"/>
  <c r="I127" i="82"/>
  <c r="I124" i="82"/>
  <c r="I123" i="82"/>
  <c r="I118" i="82"/>
  <c r="I117" i="82"/>
  <c r="I116" i="82"/>
  <c r="I111" i="82"/>
  <c r="B8" i="82"/>
  <c r="B5" i="82"/>
  <c r="L106" i="80"/>
  <c r="K106" i="80"/>
  <c r="J106" i="80"/>
  <c r="I106" i="80"/>
  <c r="H106" i="80"/>
  <c r="L105" i="80"/>
  <c r="K105" i="80"/>
  <c r="J105" i="80"/>
  <c r="I105" i="80"/>
  <c r="H105" i="80"/>
  <c r="L104" i="80"/>
  <c r="K104" i="80"/>
  <c r="J104" i="80"/>
  <c r="I104" i="80"/>
  <c r="H104" i="80"/>
  <c r="L102" i="80"/>
  <c r="K102" i="80"/>
  <c r="J102" i="80"/>
  <c r="I102" i="80"/>
  <c r="H102" i="80"/>
  <c r="L101" i="80"/>
  <c r="K101" i="80"/>
  <c r="I101" i="80"/>
  <c r="H101" i="80"/>
  <c r="L100" i="80"/>
  <c r="K100" i="80"/>
  <c r="I100" i="80"/>
  <c r="H100" i="80"/>
  <c r="L99" i="80"/>
  <c r="K99" i="80"/>
  <c r="I99" i="80"/>
  <c r="H99" i="80"/>
  <c r="L98" i="80"/>
  <c r="K98" i="80"/>
  <c r="J98" i="80"/>
  <c r="I98" i="80"/>
  <c r="H98" i="80"/>
  <c r="L97" i="80"/>
  <c r="K97" i="80"/>
  <c r="J97" i="80"/>
  <c r="I97" i="80"/>
  <c r="H97" i="80"/>
  <c r="L94" i="80"/>
  <c r="K94" i="80"/>
  <c r="J94" i="80"/>
  <c r="I94" i="80"/>
  <c r="H94" i="80"/>
  <c r="L93" i="80"/>
  <c r="K93" i="80"/>
  <c r="J93" i="80"/>
  <c r="I93" i="80"/>
  <c r="H93" i="80"/>
  <c r="L92" i="80"/>
  <c r="K92" i="80"/>
  <c r="J92" i="80"/>
  <c r="I92" i="80"/>
  <c r="H92" i="80"/>
  <c r="L91" i="80"/>
  <c r="K91" i="80"/>
  <c r="J91" i="80"/>
  <c r="I91" i="80"/>
  <c r="H91" i="80"/>
  <c r="L82" i="80"/>
  <c r="K82" i="80"/>
  <c r="H146" i="80" s="1"/>
  <c r="I82" i="80"/>
  <c r="H143" i="80" s="1"/>
  <c r="H142" i="80" s="1"/>
  <c r="H82" i="80"/>
  <c r="H141" i="80" s="1"/>
  <c r="L81" i="80"/>
  <c r="K81" i="80"/>
  <c r="H140" i="80" s="1"/>
  <c r="I81" i="80"/>
  <c r="H137" i="80" s="1"/>
  <c r="H81" i="80"/>
  <c r="H135" i="80" s="1"/>
  <c r="L80" i="80"/>
  <c r="K80" i="80"/>
  <c r="I80" i="80"/>
  <c r="H80" i="80"/>
  <c r="L79" i="80"/>
  <c r="K79" i="80"/>
  <c r="I79" i="80"/>
  <c r="H79" i="80"/>
  <c r="L78" i="80"/>
  <c r="K78" i="80"/>
  <c r="I78" i="80"/>
  <c r="H78" i="80"/>
  <c r="L77" i="80"/>
  <c r="K77" i="80"/>
  <c r="I77" i="80"/>
  <c r="H77" i="80"/>
  <c r="L76" i="80"/>
  <c r="K76" i="80"/>
  <c r="H134" i="80" s="1"/>
  <c r="I76" i="80"/>
  <c r="H131" i="80" s="1"/>
  <c r="H130" i="80" s="1"/>
  <c r="H76" i="80"/>
  <c r="L74" i="80"/>
  <c r="K74" i="80"/>
  <c r="H123" i="80" s="1"/>
  <c r="I74" i="80"/>
  <c r="H120" i="80" s="1"/>
  <c r="H119" i="80" s="1"/>
  <c r="L119" i="80" s="1"/>
  <c r="H74" i="80"/>
  <c r="H118" i="80" s="1"/>
  <c r="L73" i="80"/>
  <c r="K73" i="80"/>
  <c r="J73" i="80"/>
  <c r="I73" i="80"/>
  <c r="H73" i="80"/>
  <c r="L72" i="80"/>
  <c r="K72" i="80"/>
  <c r="J72" i="80"/>
  <c r="I72" i="80"/>
  <c r="H72" i="80"/>
  <c r="L71" i="80"/>
  <c r="K71" i="80"/>
  <c r="J71" i="80"/>
  <c r="I71" i="80"/>
  <c r="H71" i="80"/>
  <c r="L68" i="80"/>
  <c r="K68" i="80"/>
  <c r="J68" i="80"/>
  <c r="I68" i="80"/>
  <c r="H68" i="80"/>
  <c r="L67" i="80"/>
  <c r="K67" i="80"/>
  <c r="J67" i="80"/>
  <c r="I67" i="80"/>
  <c r="H67" i="80"/>
  <c r="L66" i="80"/>
  <c r="K66" i="80"/>
  <c r="J66" i="80"/>
  <c r="I66" i="80"/>
  <c r="H66" i="80"/>
  <c r="L59" i="80"/>
  <c r="K59" i="80"/>
  <c r="J59" i="80"/>
  <c r="I59" i="80"/>
  <c r="H59" i="80"/>
  <c r="L58" i="80"/>
  <c r="K58" i="80"/>
  <c r="J58" i="80"/>
  <c r="I58" i="80"/>
  <c r="H58" i="80"/>
  <c r="I62" i="80"/>
  <c r="H62" i="80"/>
  <c r="I61" i="80"/>
  <c r="H61" i="80"/>
  <c r="I60" i="80"/>
  <c r="H60" i="80"/>
  <c r="L62" i="80"/>
  <c r="K62" i="80"/>
  <c r="L61" i="80"/>
  <c r="K61" i="80"/>
  <c r="L60" i="80"/>
  <c r="K60" i="80"/>
  <c r="L63" i="80"/>
  <c r="K63" i="80"/>
  <c r="J63" i="80"/>
  <c r="I63" i="80"/>
  <c r="H63" i="80"/>
  <c r="L55" i="80"/>
  <c r="K55" i="80"/>
  <c r="J55" i="80"/>
  <c r="I55" i="80"/>
  <c r="H55" i="80"/>
  <c r="L54" i="80"/>
  <c r="K54" i="80"/>
  <c r="J54" i="80"/>
  <c r="I54" i="80"/>
  <c r="H54" i="80"/>
  <c r="L53" i="80"/>
  <c r="K53" i="80"/>
  <c r="J53" i="80"/>
  <c r="I53" i="80"/>
  <c r="H53" i="80"/>
  <c r="L52" i="80"/>
  <c r="K52" i="80"/>
  <c r="J52" i="80"/>
  <c r="I52" i="80"/>
  <c r="H52" i="80"/>
  <c r="L51" i="80"/>
  <c r="K51" i="80"/>
  <c r="J51" i="80"/>
  <c r="I51" i="80"/>
  <c r="H51" i="80"/>
  <c r="L43" i="80"/>
  <c r="K43" i="80"/>
  <c r="J43" i="80"/>
  <c r="I43" i="80"/>
  <c r="H43" i="80"/>
  <c r="L42" i="80"/>
  <c r="K42" i="80"/>
  <c r="J42" i="80"/>
  <c r="I42" i="80"/>
  <c r="H42" i="80"/>
  <c r="I46" i="80"/>
  <c r="H46" i="80"/>
  <c r="I45" i="80"/>
  <c r="H45" i="80"/>
  <c r="I44" i="80"/>
  <c r="H44" i="80"/>
  <c r="L46" i="80"/>
  <c r="K46" i="80"/>
  <c r="L45" i="80"/>
  <c r="K45" i="80"/>
  <c r="L44" i="80"/>
  <c r="K44" i="80"/>
  <c r="L47" i="80"/>
  <c r="K47" i="80"/>
  <c r="J47" i="80"/>
  <c r="I47" i="80"/>
  <c r="H47" i="80"/>
  <c r="L39" i="80"/>
  <c r="K39" i="80"/>
  <c r="J39" i="80"/>
  <c r="I39" i="80"/>
  <c r="H39" i="80"/>
  <c r="L38" i="80"/>
  <c r="K38" i="80"/>
  <c r="J38" i="80"/>
  <c r="I38" i="80"/>
  <c r="H38" i="80"/>
  <c r="L37" i="80"/>
  <c r="K37" i="80"/>
  <c r="J37" i="80"/>
  <c r="I37" i="80"/>
  <c r="H37" i="80"/>
  <c r="L36" i="80"/>
  <c r="K36" i="80"/>
  <c r="J36" i="80"/>
  <c r="I36" i="80"/>
  <c r="H36" i="80"/>
  <c r="L35" i="80"/>
  <c r="K35" i="80"/>
  <c r="J35" i="80"/>
  <c r="I35" i="80"/>
  <c r="H35" i="80"/>
  <c r="I146" i="80"/>
  <c r="I141" i="80"/>
  <c r="L141" i="80" s="1"/>
  <c r="I140" i="80"/>
  <c r="L140" i="80" s="1"/>
  <c r="I135" i="80"/>
  <c r="L135" i="80" s="1"/>
  <c r="I134" i="80"/>
  <c r="I129" i="80"/>
  <c r="I128" i="80"/>
  <c r="I127" i="80"/>
  <c r="I124" i="80"/>
  <c r="I123" i="80"/>
  <c r="L123" i="80" s="1"/>
  <c r="I118" i="80"/>
  <c r="I117" i="80"/>
  <c r="I116" i="80"/>
  <c r="I111" i="80"/>
  <c r="R106" i="32"/>
  <c r="Q106" i="32"/>
  <c r="P106" i="32"/>
  <c r="R105" i="32"/>
  <c r="Q105" i="32"/>
  <c r="P105" i="32"/>
  <c r="R104" i="32"/>
  <c r="Q104" i="32"/>
  <c r="P104" i="32"/>
  <c r="R102" i="32"/>
  <c r="Q102" i="32"/>
  <c r="P102" i="32"/>
  <c r="R101" i="32"/>
  <c r="Q101" i="32"/>
  <c r="P101" i="32"/>
  <c r="R100" i="32"/>
  <c r="Q100" i="32"/>
  <c r="P100" i="32"/>
  <c r="R99" i="32"/>
  <c r="Q99" i="32"/>
  <c r="P99" i="32"/>
  <c r="R98" i="32"/>
  <c r="Q98" i="32"/>
  <c r="P98" i="32"/>
  <c r="R97" i="32"/>
  <c r="Q97" i="32"/>
  <c r="P97" i="32"/>
  <c r="R94" i="32"/>
  <c r="Q94" i="32"/>
  <c r="P94" i="32"/>
  <c r="R93" i="32"/>
  <c r="Q93" i="32"/>
  <c r="P93" i="32"/>
  <c r="R92" i="32"/>
  <c r="Q92" i="32"/>
  <c r="P92" i="32"/>
  <c r="R91" i="32"/>
  <c r="Q91" i="32"/>
  <c r="P91" i="32"/>
  <c r="L106" i="32"/>
  <c r="K106" i="32"/>
  <c r="J106" i="32"/>
  <c r="I106" i="32"/>
  <c r="H106" i="32"/>
  <c r="L105" i="32"/>
  <c r="K105" i="32"/>
  <c r="J105" i="32"/>
  <c r="I105" i="32"/>
  <c r="H105" i="32"/>
  <c r="L104" i="32"/>
  <c r="K104" i="32"/>
  <c r="J104" i="32"/>
  <c r="I104" i="32"/>
  <c r="H104" i="32"/>
  <c r="L98" i="32"/>
  <c r="K98" i="32"/>
  <c r="J98" i="32"/>
  <c r="I98" i="32"/>
  <c r="H98" i="32"/>
  <c r="L97" i="32"/>
  <c r="K97" i="32"/>
  <c r="J97" i="32"/>
  <c r="I97" i="32"/>
  <c r="H97" i="32"/>
  <c r="I101" i="32"/>
  <c r="H101" i="32"/>
  <c r="I100" i="32"/>
  <c r="H100" i="32"/>
  <c r="I99" i="32"/>
  <c r="H99" i="32"/>
  <c r="L101" i="32"/>
  <c r="K101" i="32"/>
  <c r="L100" i="32"/>
  <c r="K100" i="32"/>
  <c r="L99" i="32"/>
  <c r="K99" i="32"/>
  <c r="L102" i="32"/>
  <c r="K102" i="32"/>
  <c r="J102" i="32"/>
  <c r="I102" i="32"/>
  <c r="H102" i="32"/>
  <c r="L94" i="32"/>
  <c r="K94" i="32"/>
  <c r="J94" i="32"/>
  <c r="I94" i="32"/>
  <c r="H94" i="32"/>
  <c r="L93" i="32"/>
  <c r="K93" i="32"/>
  <c r="J93" i="32"/>
  <c r="I93" i="32"/>
  <c r="H93" i="32"/>
  <c r="L92" i="32"/>
  <c r="K92" i="32"/>
  <c r="J92" i="32"/>
  <c r="I92" i="32"/>
  <c r="H92" i="32"/>
  <c r="L91" i="32"/>
  <c r="K91" i="32"/>
  <c r="J91" i="32"/>
  <c r="I91" i="32"/>
  <c r="H91" i="32"/>
  <c r="R82" i="32"/>
  <c r="Q82" i="32"/>
  <c r="P82" i="32"/>
  <c r="R81" i="32"/>
  <c r="Q81" i="32"/>
  <c r="P81" i="32"/>
  <c r="R80" i="32"/>
  <c r="Q80" i="32"/>
  <c r="P80" i="32"/>
  <c r="R79" i="32"/>
  <c r="Q79" i="32"/>
  <c r="P79" i="32"/>
  <c r="R78" i="32"/>
  <c r="Q78" i="32"/>
  <c r="P78" i="32"/>
  <c r="R77" i="32"/>
  <c r="Q77" i="32"/>
  <c r="P77" i="32"/>
  <c r="R76" i="32"/>
  <c r="Q76" i="32"/>
  <c r="P76" i="32"/>
  <c r="R74" i="32"/>
  <c r="Q74" i="32"/>
  <c r="P74" i="32"/>
  <c r="R73" i="32"/>
  <c r="Q73" i="32"/>
  <c r="P73" i="32"/>
  <c r="R72" i="32"/>
  <c r="Q72" i="32"/>
  <c r="P72" i="32"/>
  <c r="R63" i="32"/>
  <c r="Q63" i="32"/>
  <c r="P63" i="32"/>
  <c r="R62" i="32"/>
  <c r="Q62" i="32"/>
  <c r="P62" i="32"/>
  <c r="R61" i="32"/>
  <c r="Q61" i="32"/>
  <c r="P61" i="32"/>
  <c r="R60" i="32"/>
  <c r="Q60" i="32"/>
  <c r="P60" i="32"/>
  <c r="R59" i="32"/>
  <c r="Q59" i="32"/>
  <c r="P59" i="32"/>
  <c r="R58" i="32"/>
  <c r="Q58" i="32"/>
  <c r="P58" i="32"/>
  <c r="R55" i="32"/>
  <c r="Q55" i="32"/>
  <c r="P55" i="32"/>
  <c r="R54" i="32"/>
  <c r="Q54" i="32"/>
  <c r="P54" i="32"/>
  <c r="R53" i="32"/>
  <c r="Q53" i="32"/>
  <c r="P53" i="32"/>
  <c r="R52" i="32"/>
  <c r="Q52" i="32"/>
  <c r="P52" i="32"/>
  <c r="R51" i="32"/>
  <c r="Q51" i="32"/>
  <c r="P51" i="32"/>
  <c r="R47" i="32"/>
  <c r="Q47" i="32"/>
  <c r="P47" i="32"/>
  <c r="R46" i="32"/>
  <c r="Q46" i="32"/>
  <c r="P46" i="32"/>
  <c r="R45" i="32"/>
  <c r="Q45" i="32"/>
  <c r="P45" i="32"/>
  <c r="R44" i="32"/>
  <c r="Q44" i="32"/>
  <c r="P44" i="32"/>
  <c r="R43" i="32"/>
  <c r="Q43" i="32"/>
  <c r="P43" i="32"/>
  <c r="R42" i="32"/>
  <c r="Q42" i="32"/>
  <c r="P42" i="32"/>
  <c r="R39" i="32"/>
  <c r="Q39" i="32"/>
  <c r="P39" i="32"/>
  <c r="R38" i="32"/>
  <c r="Q38" i="32"/>
  <c r="P38" i="32"/>
  <c r="R37" i="32"/>
  <c r="Q37" i="32"/>
  <c r="P37" i="32"/>
  <c r="R36" i="32"/>
  <c r="Q36" i="32"/>
  <c r="P36" i="32"/>
  <c r="R35" i="32"/>
  <c r="Q35" i="32"/>
  <c r="P35" i="32"/>
  <c r="L76" i="32"/>
  <c r="K76" i="32"/>
  <c r="I76" i="32"/>
  <c r="H76" i="32"/>
  <c r="I79" i="32"/>
  <c r="H79" i="32"/>
  <c r="I78" i="32"/>
  <c r="H78" i="32"/>
  <c r="I77" i="32"/>
  <c r="H77" i="32"/>
  <c r="L79" i="32"/>
  <c r="K79" i="32"/>
  <c r="L78" i="32"/>
  <c r="K78" i="32"/>
  <c r="L77" i="32"/>
  <c r="K77" i="32"/>
  <c r="L82" i="32"/>
  <c r="K82" i="32"/>
  <c r="H146" i="32" s="1"/>
  <c r="I82" i="32"/>
  <c r="H82" i="32"/>
  <c r="H141" i="32" s="1"/>
  <c r="L81" i="32"/>
  <c r="K81" i="32"/>
  <c r="H140" i="32" s="1"/>
  <c r="I81" i="32"/>
  <c r="H81" i="32"/>
  <c r="L80" i="32"/>
  <c r="K80" i="32"/>
  <c r="I80" i="32"/>
  <c r="H80" i="32"/>
  <c r="L74" i="32"/>
  <c r="K74" i="32"/>
  <c r="H123" i="32" s="1"/>
  <c r="I74" i="32"/>
  <c r="H74" i="32"/>
  <c r="L73" i="32"/>
  <c r="K73" i="32"/>
  <c r="J73" i="32"/>
  <c r="I73" i="32"/>
  <c r="H73" i="32"/>
  <c r="L72" i="32"/>
  <c r="K72" i="32"/>
  <c r="J72" i="32"/>
  <c r="I72" i="32"/>
  <c r="H72" i="32"/>
  <c r="L59" i="32"/>
  <c r="K59" i="32"/>
  <c r="J59" i="32"/>
  <c r="I59" i="32"/>
  <c r="H59" i="32"/>
  <c r="L58" i="32"/>
  <c r="K58" i="32"/>
  <c r="J58" i="32"/>
  <c r="I58" i="32"/>
  <c r="H58" i="32"/>
  <c r="I62" i="32"/>
  <c r="H62" i="32"/>
  <c r="I61" i="32"/>
  <c r="H61" i="32"/>
  <c r="I60" i="32"/>
  <c r="H60" i="32"/>
  <c r="L62" i="32"/>
  <c r="K62" i="32"/>
  <c r="L61" i="32"/>
  <c r="K61" i="32"/>
  <c r="L60" i="32"/>
  <c r="K60" i="32"/>
  <c r="L63" i="32"/>
  <c r="K63" i="32"/>
  <c r="J63" i="32"/>
  <c r="I63" i="32"/>
  <c r="H63" i="32"/>
  <c r="L55" i="32"/>
  <c r="K55" i="32"/>
  <c r="J55" i="32"/>
  <c r="I55" i="32"/>
  <c r="H55" i="32"/>
  <c r="L54" i="32"/>
  <c r="K54" i="32"/>
  <c r="J54" i="32"/>
  <c r="I54" i="32"/>
  <c r="H54" i="32"/>
  <c r="L53" i="32"/>
  <c r="K53" i="32"/>
  <c r="J53" i="32"/>
  <c r="I53" i="32"/>
  <c r="H53" i="32"/>
  <c r="L52" i="32"/>
  <c r="K52" i="32"/>
  <c r="J52" i="32"/>
  <c r="I52" i="32"/>
  <c r="H52" i="32"/>
  <c r="L51" i="32"/>
  <c r="K51" i="32"/>
  <c r="J51" i="32"/>
  <c r="I51" i="32"/>
  <c r="H51" i="32"/>
  <c r="L43" i="32"/>
  <c r="K43" i="32"/>
  <c r="J43" i="32"/>
  <c r="I43" i="32"/>
  <c r="H43" i="32"/>
  <c r="L42" i="32"/>
  <c r="K42" i="32"/>
  <c r="J42" i="32"/>
  <c r="I42" i="32"/>
  <c r="H42" i="32"/>
  <c r="I46" i="32"/>
  <c r="H46" i="32"/>
  <c r="I45" i="32"/>
  <c r="H45" i="32"/>
  <c r="I44" i="32"/>
  <c r="H44" i="32"/>
  <c r="L46" i="32"/>
  <c r="K46" i="32"/>
  <c r="L45" i="32"/>
  <c r="K45" i="32"/>
  <c r="L44" i="32"/>
  <c r="K44" i="32"/>
  <c r="L47" i="32"/>
  <c r="K47" i="32"/>
  <c r="J47" i="32"/>
  <c r="I47" i="32"/>
  <c r="H47" i="32"/>
  <c r="L39" i="32"/>
  <c r="K39" i="32"/>
  <c r="J39" i="32"/>
  <c r="I39" i="32"/>
  <c r="H39" i="32"/>
  <c r="L38" i="32"/>
  <c r="K38" i="32"/>
  <c r="J38" i="32"/>
  <c r="I38" i="32"/>
  <c r="H38" i="32"/>
  <c r="L37" i="32"/>
  <c r="K37" i="32"/>
  <c r="J37" i="32"/>
  <c r="I37" i="32"/>
  <c r="H37" i="32"/>
  <c r="L36" i="32"/>
  <c r="K36" i="32"/>
  <c r="J36" i="32"/>
  <c r="I36" i="32"/>
  <c r="H36" i="32"/>
  <c r="L35" i="32"/>
  <c r="K35" i="32"/>
  <c r="H117" i="32" s="1"/>
  <c r="J35" i="32"/>
  <c r="I35" i="32"/>
  <c r="H35" i="32"/>
  <c r="E7" i="81"/>
  <c r="N101" i="81" s="1"/>
  <c r="B8" i="81"/>
  <c r="B5" i="81"/>
  <c r="B8" i="80"/>
  <c r="B5" i="80"/>
  <c r="H161" i="90" l="1"/>
  <c r="L161" i="90" s="1"/>
  <c r="K26" i="2" s="1"/>
  <c r="H190" i="86"/>
  <c r="L190" i="86" s="1"/>
  <c r="L140" i="90"/>
  <c r="H140" i="90"/>
  <c r="H145" i="86"/>
  <c r="H197" i="86"/>
  <c r="L146" i="82"/>
  <c r="H124" i="32"/>
  <c r="L118" i="80"/>
  <c r="L146" i="80"/>
  <c r="H128" i="32"/>
  <c r="L135" i="82"/>
  <c r="L111" i="80"/>
  <c r="L129" i="80"/>
  <c r="H128" i="80"/>
  <c r="L128" i="80" s="1"/>
  <c r="L118" i="82"/>
  <c r="L140" i="82"/>
  <c r="H134" i="32"/>
  <c r="L134" i="80"/>
  <c r="H117" i="80"/>
  <c r="L117" i="80" s="1"/>
  <c r="L123" i="82"/>
  <c r="U133" i="88"/>
  <c r="U71" i="88"/>
  <c r="O130" i="88"/>
  <c r="U130" i="88"/>
  <c r="U66" i="88"/>
  <c r="O66" i="88"/>
  <c r="O133" i="88"/>
  <c r="O71" i="88"/>
  <c r="U133" i="89"/>
  <c r="U71" i="89"/>
  <c r="U130" i="89"/>
  <c r="U66" i="89"/>
  <c r="O66" i="89"/>
  <c r="O130" i="89"/>
  <c r="O133" i="89"/>
  <c r="O71" i="89"/>
  <c r="H113" i="80"/>
  <c r="H112" i="80" s="1"/>
  <c r="K29" i="2"/>
  <c r="L142" i="80"/>
  <c r="H185" i="86"/>
  <c r="L185" i="86" s="1"/>
  <c r="H186" i="86"/>
  <c r="L186" i="86" s="1"/>
  <c r="H116" i="80"/>
  <c r="L116" i="80" s="1"/>
  <c r="H129" i="80"/>
  <c r="H124" i="80"/>
  <c r="L124" i="80" s="1"/>
  <c r="H180" i="86"/>
  <c r="L180" i="86" s="1"/>
  <c r="H160" i="86"/>
  <c r="L160" i="86" s="1"/>
  <c r="H181" i="86"/>
  <c r="L181" i="86" s="1"/>
  <c r="L112" i="80"/>
  <c r="L130" i="80"/>
  <c r="H127" i="80"/>
  <c r="L127" i="80" s="1"/>
  <c r="H182" i="86"/>
  <c r="L182" i="86" s="1"/>
  <c r="H191" i="86"/>
  <c r="L191" i="86" s="1"/>
  <c r="H187" i="86"/>
  <c r="L187" i="86" s="1"/>
  <c r="H144" i="86"/>
  <c r="L144" i="86" s="1"/>
  <c r="H196" i="86"/>
  <c r="L196" i="86" s="1"/>
  <c r="L145" i="86"/>
  <c r="L197" i="86"/>
  <c r="H111" i="80"/>
  <c r="H126" i="80"/>
  <c r="L126" i="80" s="1"/>
  <c r="H159" i="86"/>
  <c r="L159" i="86" s="1"/>
  <c r="L136" i="80"/>
  <c r="H111" i="82"/>
  <c r="L111" i="82" s="1"/>
  <c r="H138" i="86"/>
  <c r="L138" i="86" s="1"/>
  <c r="H139" i="86"/>
  <c r="L139" i="86" s="1"/>
  <c r="N66" i="81"/>
  <c r="N77" i="81"/>
  <c r="N43" i="81"/>
  <c r="N93" i="81"/>
  <c r="N54" i="81"/>
  <c r="N104" i="81"/>
  <c r="O120" i="88"/>
  <c r="N42" i="81"/>
  <c r="N53" i="81"/>
  <c r="N63" i="81"/>
  <c r="N76" i="81"/>
  <c r="N92" i="81"/>
  <c r="N102" i="81"/>
  <c r="U37" i="88"/>
  <c r="U43" i="88"/>
  <c r="U47" i="88"/>
  <c r="U54" i="88"/>
  <c r="U60" i="88"/>
  <c r="U72" i="88"/>
  <c r="U77" i="88"/>
  <c r="U81" i="88"/>
  <c r="U92" i="88"/>
  <c r="U106" i="88"/>
  <c r="U112" i="88"/>
  <c r="U119" i="88"/>
  <c r="U125" i="88"/>
  <c r="O38" i="88"/>
  <c r="O51" i="88"/>
  <c r="O67" i="88"/>
  <c r="O78" i="88"/>
  <c r="O107" i="88"/>
  <c r="N67" i="81"/>
  <c r="N105" i="81"/>
  <c r="U38" i="88"/>
  <c r="U44" i="88"/>
  <c r="U51" i="88"/>
  <c r="U55" i="88"/>
  <c r="U61" i="88"/>
  <c r="U67" i="88"/>
  <c r="U73" i="88"/>
  <c r="U78" i="88"/>
  <c r="U82" i="88"/>
  <c r="U94" i="88"/>
  <c r="U107" i="88"/>
  <c r="U113" i="88"/>
  <c r="U120" i="88"/>
  <c r="U126" i="88"/>
  <c r="O113" i="88"/>
  <c r="N44" i="81"/>
  <c r="N55" i="81"/>
  <c r="N78" i="81"/>
  <c r="N94" i="81"/>
  <c r="N35" i="81"/>
  <c r="N45" i="81"/>
  <c r="N58" i="81"/>
  <c r="N68" i="81"/>
  <c r="N79" i="81"/>
  <c r="N97" i="81"/>
  <c r="N106" i="81"/>
  <c r="O35" i="88"/>
  <c r="O39" i="88"/>
  <c r="O45" i="88"/>
  <c r="O52" i="88"/>
  <c r="O58" i="88"/>
  <c r="O62" i="88"/>
  <c r="O68" i="88"/>
  <c r="O74" i="88"/>
  <c r="O79" i="88"/>
  <c r="O89" i="88"/>
  <c r="O95" i="88"/>
  <c r="O110" i="88"/>
  <c r="O114" i="88"/>
  <c r="O123" i="88"/>
  <c r="O127" i="88"/>
  <c r="N36" i="81"/>
  <c r="N46" i="81"/>
  <c r="N59" i="81"/>
  <c r="N71" i="81"/>
  <c r="N80" i="81"/>
  <c r="N98" i="81"/>
  <c r="U35" i="88"/>
  <c r="U39" i="88"/>
  <c r="U45" i="88"/>
  <c r="U52" i="88"/>
  <c r="U58" i="88"/>
  <c r="U62" i="88"/>
  <c r="U68" i="88"/>
  <c r="U74" i="88"/>
  <c r="U79" i="88"/>
  <c r="U89" i="88"/>
  <c r="U95" i="88"/>
  <c r="U110" i="88"/>
  <c r="U114" i="88"/>
  <c r="U123" i="88"/>
  <c r="U127" i="88"/>
  <c r="O82" i="88"/>
  <c r="N37" i="81"/>
  <c r="N47" i="81"/>
  <c r="N60" i="81"/>
  <c r="N72" i="81"/>
  <c r="N81" i="81"/>
  <c r="N99" i="81"/>
  <c r="H116" i="82"/>
  <c r="L116" i="82" s="1"/>
  <c r="L117" i="82"/>
  <c r="H129" i="82"/>
  <c r="L129" i="82" s="1"/>
  <c r="L134" i="82"/>
  <c r="H127" i="82"/>
  <c r="L127" i="82" s="1"/>
  <c r="L128" i="82"/>
  <c r="H124" i="82"/>
  <c r="L124" i="82" s="1"/>
  <c r="O36" i="88"/>
  <c r="O42" i="88"/>
  <c r="O46" i="88"/>
  <c r="O53" i="88"/>
  <c r="O59" i="88"/>
  <c r="O63" i="88"/>
  <c r="O76" i="88"/>
  <c r="O80" i="88"/>
  <c r="O91" i="88"/>
  <c r="O105" i="88"/>
  <c r="O111" i="88"/>
  <c r="O118" i="88"/>
  <c r="O124" i="88"/>
  <c r="O126" i="88"/>
  <c r="N38" i="81"/>
  <c r="N51" i="81"/>
  <c r="N61" i="81"/>
  <c r="N73" i="81"/>
  <c r="N82" i="81"/>
  <c r="N100" i="81"/>
  <c r="U36" i="88"/>
  <c r="U42" i="88"/>
  <c r="U46" i="88"/>
  <c r="U53" i="88"/>
  <c r="U59" i="88"/>
  <c r="U63" i="88"/>
  <c r="U76" i="88"/>
  <c r="U80" i="88"/>
  <c r="U91" i="88"/>
  <c r="U105" i="88"/>
  <c r="U111" i="88"/>
  <c r="U118" i="88"/>
  <c r="U124" i="88"/>
  <c r="O44" i="88"/>
  <c r="O55" i="88"/>
  <c r="O61" i="88"/>
  <c r="O73" i="88"/>
  <c r="O94" i="88"/>
  <c r="N39" i="81"/>
  <c r="N52" i="81"/>
  <c r="N62" i="81"/>
  <c r="N74" i="81"/>
  <c r="N91" i="81"/>
  <c r="O37" i="88"/>
  <c r="O43" i="88"/>
  <c r="O47" i="88"/>
  <c r="O54" i="88"/>
  <c r="O60" i="88"/>
  <c r="O72" i="88"/>
  <c r="O77" i="88"/>
  <c r="O81" i="88"/>
  <c r="O92" i="88"/>
  <c r="O106" i="88"/>
  <c r="O112" i="88"/>
  <c r="O119" i="88"/>
  <c r="O125" i="88"/>
  <c r="U47" i="89"/>
  <c r="U92" i="89"/>
  <c r="U38" i="89"/>
  <c r="U44" i="89"/>
  <c r="U51" i="89"/>
  <c r="U55" i="89"/>
  <c r="U61" i="89"/>
  <c r="U67" i="89"/>
  <c r="U73" i="89"/>
  <c r="U78" i="89"/>
  <c r="U82" i="89"/>
  <c r="U94" i="89"/>
  <c r="U107" i="89"/>
  <c r="U113" i="89"/>
  <c r="U120" i="89"/>
  <c r="U126" i="89"/>
  <c r="U43" i="89"/>
  <c r="U72" i="89"/>
  <c r="U112" i="89"/>
  <c r="O51" i="89"/>
  <c r="O67" i="89"/>
  <c r="O120" i="89"/>
  <c r="O35" i="89"/>
  <c r="O39" i="89"/>
  <c r="O45" i="89"/>
  <c r="O52" i="89"/>
  <c r="O58" i="89"/>
  <c r="O62" i="89"/>
  <c r="O68" i="89"/>
  <c r="O74" i="89"/>
  <c r="O79" i="89"/>
  <c r="O89" i="89"/>
  <c r="O95" i="89"/>
  <c r="O110" i="89"/>
  <c r="O114" i="89"/>
  <c r="O123" i="89"/>
  <c r="O127" i="89"/>
  <c r="U35" i="89"/>
  <c r="U39" i="89"/>
  <c r="U45" i="89"/>
  <c r="U52" i="89"/>
  <c r="U58" i="89"/>
  <c r="U62" i="89"/>
  <c r="U68" i="89"/>
  <c r="U74" i="89"/>
  <c r="U79" i="89"/>
  <c r="U89" i="89"/>
  <c r="U95" i="89"/>
  <c r="U110" i="89"/>
  <c r="U114" i="89"/>
  <c r="U123" i="89"/>
  <c r="U127" i="89"/>
  <c r="O113" i="89"/>
  <c r="O36" i="89"/>
  <c r="O42" i="89"/>
  <c r="O46" i="89"/>
  <c r="O53" i="89"/>
  <c r="O59" i="89"/>
  <c r="O63" i="89"/>
  <c r="O76" i="89"/>
  <c r="O80" i="89"/>
  <c r="O91" i="89"/>
  <c r="O105" i="89"/>
  <c r="O111" i="89"/>
  <c r="O118" i="89"/>
  <c r="O124" i="89"/>
  <c r="U37" i="89"/>
  <c r="U60" i="89"/>
  <c r="U77" i="89"/>
  <c r="U106" i="89"/>
  <c r="U125" i="89"/>
  <c r="O44" i="89"/>
  <c r="O73" i="89"/>
  <c r="O126" i="89"/>
  <c r="U36" i="89"/>
  <c r="U42" i="89"/>
  <c r="U46" i="89"/>
  <c r="U53" i="89"/>
  <c r="U59" i="89"/>
  <c r="U63" i="89"/>
  <c r="U76" i="89"/>
  <c r="U80" i="89"/>
  <c r="U91" i="89"/>
  <c r="U105" i="89"/>
  <c r="U111" i="89"/>
  <c r="U118" i="89"/>
  <c r="U124" i="89"/>
  <c r="U54" i="89"/>
  <c r="U81" i="89"/>
  <c r="U119" i="89"/>
  <c r="O38" i="89"/>
  <c r="O55" i="89"/>
  <c r="O61" i="89"/>
  <c r="O78" i="89"/>
  <c r="O82" i="89"/>
  <c r="O94" i="89"/>
  <c r="O107" i="89"/>
  <c r="O37" i="89"/>
  <c r="O43" i="89"/>
  <c r="O47" i="89"/>
  <c r="O54" i="89"/>
  <c r="O60" i="89"/>
  <c r="O72" i="89"/>
  <c r="O77" i="89"/>
  <c r="O81" i="89"/>
  <c r="O92" i="89"/>
  <c r="O106" i="89"/>
  <c r="O112" i="89"/>
  <c r="O119" i="89"/>
  <c r="O125" i="89"/>
  <c r="N37" i="83"/>
  <c r="N47" i="83"/>
  <c r="N60" i="83"/>
  <c r="N72" i="83"/>
  <c r="N81" i="83"/>
  <c r="N99" i="83"/>
  <c r="N82" i="83"/>
  <c r="N39" i="83"/>
  <c r="N52" i="83"/>
  <c r="N62" i="83"/>
  <c r="N74" i="83"/>
  <c r="N91" i="83"/>
  <c r="N101" i="83"/>
  <c r="N42" i="83"/>
  <c r="N53" i="83"/>
  <c r="N63" i="83"/>
  <c r="N76" i="83"/>
  <c r="N92" i="83"/>
  <c r="N102" i="83"/>
  <c r="N38" i="83"/>
  <c r="N51" i="83"/>
  <c r="N61" i="83"/>
  <c r="N73" i="83"/>
  <c r="N100" i="83"/>
  <c r="N43" i="83"/>
  <c r="N54" i="83"/>
  <c r="N66" i="83"/>
  <c r="N77" i="83"/>
  <c r="N93" i="83"/>
  <c r="N104" i="83"/>
  <c r="N44" i="83"/>
  <c r="N55" i="83"/>
  <c r="N67" i="83"/>
  <c r="N78" i="83"/>
  <c r="N94" i="83"/>
  <c r="N105" i="83"/>
  <c r="N35" i="83"/>
  <c r="N45" i="83"/>
  <c r="N58" i="83"/>
  <c r="N68" i="83"/>
  <c r="N79" i="83"/>
  <c r="N97" i="83"/>
  <c r="N106" i="83"/>
  <c r="N36" i="83"/>
  <c r="N46" i="83"/>
  <c r="N59" i="83"/>
  <c r="N71" i="83"/>
  <c r="N80" i="83"/>
  <c r="K19" i="2" l="1"/>
  <c r="K23" i="2"/>
  <c r="K21" i="2"/>
  <c r="B7" i="79" l="1"/>
  <c r="B5" i="79"/>
  <c r="B7" i="78"/>
  <c r="B5" i="78"/>
  <c r="N35" i="1" l="1"/>
  <c r="K471" i="79" l="1"/>
  <c r="K470" i="79"/>
  <c r="AJ470" i="79" s="1"/>
  <c r="K469" i="79"/>
  <c r="K468" i="79"/>
  <c r="K467" i="79"/>
  <c r="AJ467" i="79" s="1"/>
  <c r="K466" i="79"/>
  <c r="AJ466" i="79" s="1"/>
  <c r="K465" i="79"/>
  <c r="AJ465" i="79" s="1"/>
  <c r="K464" i="79"/>
  <c r="AJ464" i="79" s="1"/>
  <c r="K463" i="79"/>
  <c r="AJ463" i="79" s="1"/>
  <c r="K462" i="79"/>
  <c r="AJ462" i="79" s="1"/>
  <c r="K461" i="79"/>
  <c r="K460" i="79"/>
  <c r="AJ460" i="79" s="1"/>
  <c r="K459" i="79"/>
  <c r="AJ459" i="79" s="1"/>
  <c r="K458" i="79"/>
  <c r="K457" i="79"/>
  <c r="K456" i="79"/>
  <c r="AJ456" i="79" s="1"/>
  <c r="K455" i="79"/>
  <c r="AJ455" i="79" s="1"/>
  <c r="K454" i="79"/>
  <c r="AJ454" i="79" s="1"/>
  <c r="K453" i="79"/>
  <c r="K452" i="79"/>
  <c r="AJ452" i="79" s="1"/>
  <c r="K451" i="79"/>
  <c r="AJ451" i="79" s="1"/>
  <c r="K450" i="79"/>
  <c r="AJ450" i="79" s="1"/>
  <c r="K449" i="79"/>
  <c r="K434" i="79"/>
  <c r="AJ434" i="79" s="1"/>
  <c r="K433" i="79"/>
  <c r="AJ433" i="79" s="1"/>
  <c r="K432" i="79"/>
  <c r="AJ432" i="79" s="1"/>
  <c r="K431" i="79"/>
  <c r="K430" i="79"/>
  <c r="AJ430" i="79" s="1"/>
  <c r="K429" i="79"/>
  <c r="AJ429" i="79" s="1"/>
  <c r="K428" i="79"/>
  <c r="K427" i="79"/>
  <c r="AJ427" i="79" s="1"/>
  <c r="K426" i="79"/>
  <c r="AJ426" i="79" s="1"/>
  <c r="K425" i="79"/>
  <c r="K424" i="79"/>
  <c r="AJ424" i="79" s="1"/>
  <c r="K423" i="79"/>
  <c r="K422" i="79"/>
  <c r="AJ422" i="79" s="1"/>
  <c r="K421" i="79"/>
  <c r="AJ421" i="79" s="1"/>
  <c r="K420" i="79"/>
  <c r="K419" i="79"/>
  <c r="AJ419" i="79" s="1"/>
  <c r="K418" i="79"/>
  <c r="AJ418" i="79" s="1"/>
  <c r="K417" i="79"/>
  <c r="AJ417" i="79" s="1"/>
  <c r="K416" i="79"/>
  <c r="AJ416" i="79" s="1"/>
  <c r="K415" i="79"/>
  <c r="K414" i="79"/>
  <c r="AJ414" i="79" s="1"/>
  <c r="K413" i="79"/>
  <c r="AJ413" i="79" s="1"/>
  <c r="K412" i="79"/>
  <c r="K397" i="79"/>
  <c r="K396" i="79"/>
  <c r="AJ396" i="79" s="1"/>
  <c r="K395" i="79"/>
  <c r="AJ395" i="79" s="1"/>
  <c r="K394" i="79"/>
  <c r="K393" i="79"/>
  <c r="K392" i="79"/>
  <c r="AJ392" i="79" s="1"/>
  <c r="K391" i="79"/>
  <c r="AJ391" i="79" s="1"/>
  <c r="K390" i="79"/>
  <c r="K389" i="79"/>
  <c r="K388" i="79"/>
  <c r="AJ388" i="79" s="1"/>
  <c r="K387" i="79"/>
  <c r="K386" i="79"/>
  <c r="K385" i="79"/>
  <c r="AJ385" i="79" s="1"/>
  <c r="K384" i="79"/>
  <c r="AJ384" i="79" s="1"/>
  <c r="K383" i="79"/>
  <c r="AJ383" i="79" s="1"/>
  <c r="K382" i="79"/>
  <c r="AJ382" i="79" s="1"/>
  <c r="K381" i="79"/>
  <c r="K380" i="79"/>
  <c r="AJ380" i="79" s="1"/>
  <c r="K379" i="79"/>
  <c r="K378" i="79"/>
  <c r="AJ378" i="79" s="1"/>
  <c r="K377" i="79"/>
  <c r="K376" i="79"/>
  <c r="AJ376" i="79" s="1"/>
  <c r="K375" i="79"/>
  <c r="AJ375" i="79" s="1"/>
  <c r="K360" i="79"/>
  <c r="K359" i="79"/>
  <c r="K358" i="79"/>
  <c r="AJ358" i="79" s="1"/>
  <c r="K357" i="79"/>
  <c r="AJ357" i="79" s="1"/>
  <c r="K356" i="79"/>
  <c r="AJ356" i="79" s="1"/>
  <c r="K355" i="79"/>
  <c r="K354" i="79"/>
  <c r="K353" i="79"/>
  <c r="AJ353" i="79" s="1"/>
  <c r="K352" i="79"/>
  <c r="AJ352" i="79" s="1"/>
  <c r="K351" i="79"/>
  <c r="AJ351" i="79" s="1"/>
  <c r="K350" i="79"/>
  <c r="AJ350" i="79" s="1"/>
  <c r="K349" i="79"/>
  <c r="K348" i="79"/>
  <c r="AJ348" i="79" s="1"/>
  <c r="K347" i="79"/>
  <c r="K346" i="79"/>
  <c r="AJ346" i="79" s="1"/>
  <c r="K345" i="79"/>
  <c r="AJ345" i="79" s="1"/>
  <c r="K344" i="79"/>
  <c r="K343" i="79"/>
  <c r="AJ343" i="79" s="1"/>
  <c r="K342" i="79"/>
  <c r="AJ342" i="79" s="1"/>
  <c r="K341" i="79"/>
  <c r="K340" i="79"/>
  <c r="AJ340" i="79" s="1"/>
  <c r="K339" i="79"/>
  <c r="K338" i="79"/>
  <c r="AJ338" i="79" s="1"/>
  <c r="K323" i="79"/>
  <c r="AJ323" i="79" s="1"/>
  <c r="K322" i="79"/>
  <c r="AJ322" i="79" s="1"/>
  <c r="K321" i="79"/>
  <c r="K320" i="79"/>
  <c r="AJ320" i="79" s="1"/>
  <c r="K319" i="79"/>
  <c r="K318" i="79"/>
  <c r="K317" i="79"/>
  <c r="K316" i="79"/>
  <c r="AJ316" i="79" s="1"/>
  <c r="K315" i="79"/>
  <c r="AJ315" i="79" s="1"/>
  <c r="K314" i="79"/>
  <c r="K313" i="79"/>
  <c r="K312" i="79"/>
  <c r="AJ312" i="79" s="1"/>
  <c r="K311" i="79"/>
  <c r="K310" i="79"/>
  <c r="AJ310" i="79" s="1"/>
  <c r="K309" i="79"/>
  <c r="K308" i="79"/>
  <c r="AJ308" i="79" s="1"/>
  <c r="K307" i="79"/>
  <c r="AJ307" i="79" s="1"/>
  <c r="K306" i="79"/>
  <c r="K305" i="79"/>
  <c r="K304" i="79"/>
  <c r="AJ304" i="79" s="1"/>
  <c r="K303" i="79"/>
  <c r="K302" i="79"/>
  <c r="K301" i="79"/>
  <c r="K286" i="79"/>
  <c r="AJ286" i="79" s="1"/>
  <c r="K285" i="79"/>
  <c r="AJ285" i="79" s="1"/>
  <c r="K284" i="79"/>
  <c r="K283" i="79"/>
  <c r="AJ283" i="79" s="1"/>
  <c r="K282" i="79"/>
  <c r="K281" i="79"/>
  <c r="K280" i="79"/>
  <c r="K279" i="79"/>
  <c r="AJ279" i="79" s="1"/>
  <c r="K278" i="79"/>
  <c r="AJ278" i="79" s="1"/>
  <c r="K277" i="79"/>
  <c r="AJ277" i="79" s="1"/>
  <c r="K276" i="79"/>
  <c r="K275" i="79"/>
  <c r="K274" i="79"/>
  <c r="AJ274" i="79" s="1"/>
  <c r="K273" i="79"/>
  <c r="AJ273" i="79" s="1"/>
  <c r="K272" i="79"/>
  <c r="K271" i="79"/>
  <c r="K270" i="79"/>
  <c r="AJ270" i="79" s="1"/>
  <c r="K269" i="79"/>
  <c r="AJ269" i="79" s="1"/>
  <c r="K268" i="79"/>
  <c r="K267" i="79"/>
  <c r="K266" i="79"/>
  <c r="AJ266" i="79" s="1"/>
  <c r="K265" i="79"/>
  <c r="K264" i="79"/>
  <c r="K249" i="79"/>
  <c r="K248" i="79"/>
  <c r="AJ248" i="79" s="1"/>
  <c r="K247" i="79"/>
  <c r="AJ247" i="79" s="1"/>
  <c r="K246" i="79"/>
  <c r="K245" i="79"/>
  <c r="K244" i="79"/>
  <c r="AJ244" i="79" s="1"/>
  <c r="K243" i="79"/>
  <c r="AJ243" i="79" s="1"/>
  <c r="K242" i="79"/>
  <c r="AJ242" i="79" s="1"/>
  <c r="K241" i="79"/>
  <c r="K240" i="79"/>
  <c r="AJ240" i="79" s="1"/>
  <c r="K239" i="79"/>
  <c r="AJ239" i="79" s="1"/>
  <c r="K238" i="79"/>
  <c r="K237" i="79"/>
  <c r="AJ237" i="79" s="1"/>
  <c r="K236" i="79"/>
  <c r="AJ236" i="79" s="1"/>
  <c r="K235" i="79"/>
  <c r="AJ235" i="79" s="1"/>
  <c r="K234" i="79"/>
  <c r="K233" i="79"/>
  <c r="K232" i="79"/>
  <c r="AJ232" i="79" s="1"/>
  <c r="K231" i="79"/>
  <c r="AJ231" i="79" s="1"/>
  <c r="K230" i="79"/>
  <c r="K229" i="79"/>
  <c r="K228" i="79"/>
  <c r="AJ228" i="79" s="1"/>
  <c r="K227" i="79"/>
  <c r="K212" i="79"/>
  <c r="AJ212" i="79" s="1"/>
  <c r="K211" i="79"/>
  <c r="AJ211" i="79" s="1"/>
  <c r="K210" i="79"/>
  <c r="AJ210" i="79" s="1"/>
  <c r="K209" i="79"/>
  <c r="AJ209" i="79" s="1"/>
  <c r="K208" i="79"/>
  <c r="K207" i="79"/>
  <c r="AJ207" i="79" s="1"/>
  <c r="K206" i="79"/>
  <c r="AJ206" i="79" s="1"/>
  <c r="K205" i="79"/>
  <c r="AJ205" i="79" s="1"/>
  <c r="K204" i="79"/>
  <c r="K203" i="79"/>
  <c r="K202" i="79"/>
  <c r="AJ202" i="79" s="1"/>
  <c r="K201" i="79"/>
  <c r="AJ201" i="79" s="1"/>
  <c r="K200" i="79"/>
  <c r="K199" i="79"/>
  <c r="AJ199" i="79" s="1"/>
  <c r="K198" i="79"/>
  <c r="AJ198" i="79" s="1"/>
  <c r="K197" i="79"/>
  <c r="K196" i="79"/>
  <c r="AJ196" i="79" s="1"/>
  <c r="K195" i="79"/>
  <c r="K194" i="79"/>
  <c r="AJ194" i="79" s="1"/>
  <c r="K193" i="79"/>
  <c r="AJ193" i="79" s="1"/>
  <c r="K192" i="79"/>
  <c r="K191" i="79"/>
  <c r="AJ191" i="79" s="1"/>
  <c r="K190" i="79"/>
  <c r="AJ190" i="79" s="1"/>
  <c r="K175" i="79"/>
  <c r="K174" i="79"/>
  <c r="AJ174" i="79" s="1"/>
  <c r="K173" i="79"/>
  <c r="K172" i="79"/>
  <c r="AJ172" i="79" s="1"/>
  <c r="K171" i="79"/>
  <c r="AJ171" i="79" s="1"/>
  <c r="K170" i="79"/>
  <c r="AJ170" i="79" s="1"/>
  <c r="K169" i="79"/>
  <c r="AJ169" i="79" s="1"/>
  <c r="K168" i="79"/>
  <c r="AJ168" i="79" s="1"/>
  <c r="K167" i="79"/>
  <c r="K166" i="79"/>
  <c r="AJ166" i="79" s="1"/>
  <c r="K165" i="79"/>
  <c r="K164" i="79"/>
  <c r="AJ164" i="79" s="1"/>
  <c r="K163" i="79"/>
  <c r="AJ163" i="79" s="1"/>
  <c r="K162" i="79"/>
  <c r="AJ162" i="79" s="1"/>
  <c r="K161" i="79"/>
  <c r="AJ161" i="79" s="1"/>
  <c r="K160" i="79"/>
  <c r="AJ160" i="79" s="1"/>
  <c r="K159" i="79"/>
  <c r="AJ159" i="79" s="1"/>
  <c r="K158" i="79"/>
  <c r="K157" i="79"/>
  <c r="K156" i="79"/>
  <c r="AJ156" i="79" s="1"/>
  <c r="K155" i="79"/>
  <c r="AJ155" i="79" s="1"/>
  <c r="K154" i="79"/>
  <c r="AJ154" i="79" s="1"/>
  <c r="K153" i="79"/>
  <c r="K138" i="79"/>
  <c r="AJ138" i="79" s="1"/>
  <c r="K137" i="79"/>
  <c r="K136" i="79"/>
  <c r="AJ136" i="79" s="1"/>
  <c r="K135" i="79"/>
  <c r="AJ135" i="79" s="1"/>
  <c r="K134" i="79"/>
  <c r="AJ134" i="79" s="1"/>
  <c r="K133" i="79"/>
  <c r="AJ133" i="79" s="1"/>
  <c r="K132" i="79"/>
  <c r="K131" i="79"/>
  <c r="AJ131" i="79" s="1"/>
  <c r="K130" i="79"/>
  <c r="AJ130" i="79" s="1"/>
  <c r="K129" i="79"/>
  <c r="K128" i="79"/>
  <c r="K127" i="79"/>
  <c r="K126" i="79"/>
  <c r="AJ126" i="79" s="1"/>
  <c r="K125" i="79"/>
  <c r="AJ125" i="79" s="1"/>
  <c r="K124" i="79"/>
  <c r="K123" i="79"/>
  <c r="AJ123" i="79" s="1"/>
  <c r="K122" i="79"/>
  <c r="AJ122" i="79" s="1"/>
  <c r="K121" i="79"/>
  <c r="AJ121" i="79" s="1"/>
  <c r="K120" i="79"/>
  <c r="K119" i="79"/>
  <c r="K118" i="79"/>
  <c r="AJ118" i="79" s="1"/>
  <c r="K117" i="79"/>
  <c r="AJ117" i="79" s="1"/>
  <c r="K116" i="79"/>
  <c r="AJ116" i="79" s="1"/>
  <c r="K101" i="79"/>
  <c r="AJ101" i="79" s="1"/>
  <c r="K100" i="79"/>
  <c r="AJ100" i="79" s="1"/>
  <c r="K99" i="79"/>
  <c r="AJ99" i="79" s="1"/>
  <c r="K98" i="79"/>
  <c r="K97" i="79"/>
  <c r="K96" i="79"/>
  <c r="AJ96" i="79" s="1"/>
  <c r="K95" i="79"/>
  <c r="AJ95" i="79" s="1"/>
  <c r="K94" i="79"/>
  <c r="K93" i="79"/>
  <c r="AJ93" i="79" s="1"/>
  <c r="K92" i="79"/>
  <c r="AJ92" i="79" s="1"/>
  <c r="K91" i="79"/>
  <c r="K90" i="79"/>
  <c r="K89" i="79"/>
  <c r="K88" i="79"/>
  <c r="AJ88" i="79" s="1"/>
  <c r="K87" i="79"/>
  <c r="AJ87" i="79" s="1"/>
  <c r="K86" i="79"/>
  <c r="K85" i="79"/>
  <c r="AJ85" i="79" s="1"/>
  <c r="K84" i="79"/>
  <c r="AJ84" i="79" s="1"/>
  <c r="K83" i="79"/>
  <c r="AJ83" i="79" s="1"/>
  <c r="K82" i="79"/>
  <c r="K81" i="79"/>
  <c r="K80" i="79"/>
  <c r="K79" i="79"/>
  <c r="AJ79" i="79" s="1"/>
  <c r="K64" i="79"/>
  <c r="K63" i="79"/>
  <c r="K62" i="79"/>
  <c r="AJ62" i="79" s="1"/>
  <c r="K61" i="79"/>
  <c r="AJ61" i="79" s="1"/>
  <c r="K60" i="79"/>
  <c r="K59" i="79"/>
  <c r="AJ59" i="79" s="1"/>
  <c r="K58" i="79"/>
  <c r="AJ58" i="79" s="1"/>
  <c r="K57" i="79"/>
  <c r="AJ57" i="79" s="1"/>
  <c r="K56" i="79"/>
  <c r="K55" i="79"/>
  <c r="K54" i="79"/>
  <c r="AJ54" i="79" s="1"/>
  <c r="K53" i="79"/>
  <c r="K52" i="79"/>
  <c r="AJ52" i="79" s="1"/>
  <c r="K51" i="79"/>
  <c r="K50" i="79"/>
  <c r="AJ50" i="79" s="1"/>
  <c r="K49" i="79"/>
  <c r="AJ49" i="79" s="1"/>
  <c r="K48" i="79"/>
  <c r="K47" i="79"/>
  <c r="K46" i="79"/>
  <c r="AJ46" i="79" s="1"/>
  <c r="K45" i="79"/>
  <c r="K44" i="79"/>
  <c r="K43" i="79"/>
  <c r="K42" i="79"/>
  <c r="AJ42" i="79" s="1"/>
  <c r="AC472" i="79"/>
  <c r="AA472" i="79"/>
  <c r="Z472" i="79"/>
  <c r="X472" i="79"/>
  <c r="W472" i="79"/>
  <c r="S472" i="79"/>
  <c r="Q472" i="79"/>
  <c r="Q474" i="79" s="1"/>
  <c r="AM474" i="79" s="1"/>
  <c r="P472" i="79"/>
  <c r="N472" i="79"/>
  <c r="N474" i="79" s="1"/>
  <c r="AL474" i="79" s="1"/>
  <c r="M472" i="79"/>
  <c r="I472" i="79"/>
  <c r="H472" i="79"/>
  <c r="G472" i="79"/>
  <c r="AJ471" i="79"/>
  <c r="AB471" i="79"/>
  <c r="Y471" i="79"/>
  <c r="AE471" i="79" s="1"/>
  <c r="AL471" i="79" s="1"/>
  <c r="R471" i="79"/>
  <c r="O471" i="79"/>
  <c r="U471" i="79" s="1"/>
  <c r="AK471" i="79" s="1"/>
  <c r="AB470" i="79"/>
  <c r="Y470" i="79"/>
  <c r="AE470" i="79" s="1"/>
  <c r="AL470" i="79" s="1"/>
  <c r="R470" i="79"/>
  <c r="O470" i="79"/>
  <c r="U470" i="79" s="1"/>
  <c r="AK470" i="79" s="1"/>
  <c r="AJ469" i="79"/>
  <c r="AB469" i="79"/>
  <c r="Y469" i="79"/>
  <c r="AE469" i="79" s="1"/>
  <c r="AL469" i="79" s="1"/>
  <c r="R469" i="79"/>
  <c r="O469" i="79"/>
  <c r="U469" i="79" s="1"/>
  <c r="AK469" i="79" s="1"/>
  <c r="AJ468" i="79"/>
  <c r="AB468" i="79"/>
  <c r="Y468" i="79"/>
  <c r="AE468" i="79" s="1"/>
  <c r="AL468" i="79" s="1"/>
  <c r="R468" i="79"/>
  <c r="O468" i="79"/>
  <c r="U468" i="79" s="1"/>
  <c r="AK468" i="79" s="1"/>
  <c r="AB467" i="79"/>
  <c r="Y467" i="79"/>
  <c r="AE467" i="79" s="1"/>
  <c r="AL467" i="79" s="1"/>
  <c r="R467" i="79"/>
  <c r="O467" i="79"/>
  <c r="U467" i="79" s="1"/>
  <c r="AK467" i="79" s="1"/>
  <c r="AB466" i="79"/>
  <c r="Y466" i="79"/>
  <c r="AE466" i="79" s="1"/>
  <c r="AL466" i="79" s="1"/>
  <c r="R466" i="79"/>
  <c r="O466" i="79"/>
  <c r="U466" i="79" s="1"/>
  <c r="AK466" i="79" s="1"/>
  <c r="AB465" i="79"/>
  <c r="Y465" i="79"/>
  <c r="AE465" i="79" s="1"/>
  <c r="AL465" i="79" s="1"/>
  <c r="R465" i="79"/>
  <c r="O465" i="79"/>
  <c r="U465" i="79" s="1"/>
  <c r="AK465" i="79" s="1"/>
  <c r="AB464" i="79"/>
  <c r="Y464" i="79"/>
  <c r="AE464" i="79" s="1"/>
  <c r="AL464" i="79" s="1"/>
  <c r="R464" i="79"/>
  <c r="O464" i="79"/>
  <c r="U464" i="79" s="1"/>
  <c r="AK464" i="79" s="1"/>
  <c r="AB463" i="79"/>
  <c r="Y463" i="79"/>
  <c r="AE463" i="79" s="1"/>
  <c r="AL463" i="79" s="1"/>
  <c r="R463" i="79"/>
  <c r="O463" i="79"/>
  <c r="U463" i="79" s="1"/>
  <c r="AK463" i="79" s="1"/>
  <c r="AB462" i="79"/>
  <c r="Y462" i="79"/>
  <c r="AE462" i="79" s="1"/>
  <c r="AL462" i="79" s="1"/>
  <c r="R462" i="79"/>
  <c r="O462" i="79"/>
  <c r="U462" i="79" s="1"/>
  <c r="AK462" i="79" s="1"/>
  <c r="AJ461" i="79"/>
  <c r="AB461" i="79"/>
  <c r="Y461" i="79"/>
  <c r="AE461" i="79" s="1"/>
  <c r="AL461" i="79" s="1"/>
  <c r="R461" i="79"/>
  <c r="O461" i="79"/>
  <c r="U461" i="79" s="1"/>
  <c r="AK461" i="79" s="1"/>
  <c r="AB460" i="79"/>
  <c r="Y460" i="79"/>
  <c r="AE460" i="79" s="1"/>
  <c r="AL460" i="79" s="1"/>
  <c r="R460" i="79"/>
  <c r="O460" i="79"/>
  <c r="U460" i="79" s="1"/>
  <c r="AK460" i="79" s="1"/>
  <c r="AB459" i="79"/>
  <c r="Y459" i="79"/>
  <c r="AE459" i="79" s="1"/>
  <c r="AL459" i="79" s="1"/>
  <c r="R459" i="79"/>
  <c r="O459" i="79"/>
  <c r="U459" i="79" s="1"/>
  <c r="AK459" i="79" s="1"/>
  <c r="AJ458" i="79"/>
  <c r="AB458" i="79"/>
  <c r="Y458" i="79"/>
  <c r="AE458" i="79" s="1"/>
  <c r="AL458" i="79" s="1"/>
  <c r="R458" i="79"/>
  <c r="O458" i="79"/>
  <c r="U458" i="79" s="1"/>
  <c r="AK458" i="79" s="1"/>
  <c r="AJ457" i="79"/>
  <c r="AB457" i="79"/>
  <c r="Y457" i="79"/>
  <c r="AE457" i="79" s="1"/>
  <c r="AL457" i="79" s="1"/>
  <c r="R457" i="79"/>
  <c r="O457" i="79"/>
  <c r="U457" i="79" s="1"/>
  <c r="AK457" i="79" s="1"/>
  <c r="AB456" i="79"/>
  <c r="Y456" i="79"/>
  <c r="AE456" i="79" s="1"/>
  <c r="AL456" i="79" s="1"/>
  <c r="R456" i="79"/>
  <c r="O456" i="79"/>
  <c r="U456" i="79" s="1"/>
  <c r="AK456" i="79" s="1"/>
  <c r="AB455" i="79"/>
  <c r="Y455" i="79"/>
  <c r="AE455" i="79" s="1"/>
  <c r="AL455" i="79" s="1"/>
  <c r="R455" i="79"/>
  <c r="O455" i="79"/>
  <c r="U455" i="79" s="1"/>
  <c r="AK455" i="79" s="1"/>
  <c r="AB454" i="79"/>
  <c r="Y454" i="79"/>
  <c r="AE454" i="79" s="1"/>
  <c r="AL454" i="79" s="1"/>
  <c r="R454" i="79"/>
  <c r="O454" i="79"/>
  <c r="U454" i="79" s="1"/>
  <c r="AK454" i="79" s="1"/>
  <c r="AJ453" i="79"/>
  <c r="AB453" i="79"/>
  <c r="Y453" i="79"/>
  <c r="AE453" i="79" s="1"/>
  <c r="AL453" i="79" s="1"/>
  <c r="R453" i="79"/>
  <c r="O453" i="79"/>
  <c r="U453" i="79" s="1"/>
  <c r="AK453" i="79" s="1"/>
  <c r="AB452" i="79"/>
  <c r="Y452" i="79"/>
  <c r="AE452" i="79" s="1"/>
  <c r="AL452" i="79" s="1"/>
  <c r="R452" i="79"/>
  <c r="O452" i="79"/>
  <c r="U452" i="79" s="1"/>
  <c r="AK452" i="79" s="1"/>
  <c r="AB451" i="79"/>
  <c r="Y451" i="79"/>
  <c r="AE451" i="79" s="1"/>
  <c r="AL451" i="79" s="1"/>
  <c r="R451" i="79"/>
  <c r="O451" i="79"/>
  <c r="U451" i="79" s="1"/>
  <c r="AK451" i="79" s="1"/>
  <c r="AB450" i="79"/>
  <c r="Y450" i="79"/>
  <c r="AE450" i="79" s="1"/>
  <c r="AL450" i="79" s="1"/>
  <c r="R450" i="79"/>
  <c r="O450" i="79"/>
  <c r="U450" i="79" s="1"/>
  <c r="AK450" i="79" s="1"/>
  <c r="AJ449" i="79"/>
  <c r="AB449" i="79"/>
  <c r="Y449" i="79"/>
  <c r="AE449" i="79" s="1"/>
  <c r="AL449" i="79" s="1"/>
  <c r="R449" i="79"/>
  <c r="O449" i="79"/>
  <c r="U449" i="79" s="1"/>
  <c r="AK449" i="79" s="1"/>
  <c r="AB448" i="79"/>
  <c r="Y448" i="79"/>
  <c r="AE448" i="79" s="1"/>
  <c r="AL448" i="79" s="1"/>
  <c r="R448" i="79"/>
  <c r="O448" i="79"/>
  <c r="U448" i="79" s="1"/>
  <c r="AK448" i="79" s="1"/>
  <c r="K448" i="79"/>
  <c r="AJ448" i="79" s="1"/>
  <c r="AC435" i="79"/>
  <c r="AA435" i="79"/>
  <c r="Z435" i="79"/>
  <c r="X435" i="79"/>
  <c r="W435" i="79"/>
  <c r="S435" i="79"/>
  <c r="Q435" i="79"/>
  <c r="Q437" i="79" s="1"/>
  <c r="AM437" i="79" s="1"/>
  <c r="P435" i="79"/>
  <c r="N435" i="79"/>
  <c r="N437" i="79" s="1"/>
  <c r="AL437" i="79" s="1"/>
  <c r="M435" i="79"/>
  <c r="I435" i="79"/>
  <c r="H435" i="79"/>
  <c r="G435" i="79"/>
  <c r="AB434" i="79"/>
  <c r="Y434" i="79"/>
  <c r="AE434" i="79" s="1"/>
  <c r="AL434" i="79" s="1"/>
  <c r="R434" i="79"/>
  <c r="O434" i="79"/>
  <c r="U434" i="79" s="1"/>
  <c r="AK434" i="79" s="1"/>
  <c r="AB433" i="79"/>
  <c r="Y433" i="79"/>
  <c r="AE433" i="79" s="1"/>
  <c r="AL433" i="79" s="1"/>
  <c r="R433" i="79"/>
  <c r="O433" i="79"/>
  <c r="U433" i="79" s="1"/>
  <c r="AK433" i="79" s="1"/>
  <c r="AB432" i="79"/>
  <c r="Y432" i="79"/>
  <c r="AE432" i="79" s="1"/>
  <c r="AL432" i="79" s="1"/>
  <c r="R432" i="79"/>
  <c r="O432" i="79"/>
  <c r="U432" i="79" s="1"/>
  <c r="AK432" i="79" s="1"/>
  <c r="AJ431" i="79"/>
  <c r="AB431" i="79"/>
  <c r="Y431" i="79"/>
  <c r="AE431" i="79" s="1"/>
  <c r="AL431" i="79" s="1"/>
  <c r="R431" i="79"/>
  <c r="O431" i="79"/>
  <c r="U431" i="79" s="1"/>
  <c r="AK431" i="79" s="1"/>
  <c r="AB430" i="79"/>
  <c r="Y430" i="79"/>
  <c r="AE430" i="79" s="1"/>
  <c r="AL430" i="79" s="1"/>
  <c r="R430" i="79"/>
  <c r="O430" i="79"/>
  <c r="U430" i="79" s="1"/>
  <c r="AK430" i="79" s="1"/>
  <c r="AB429" i="79"/>
  <c r="Y429" i="79"/>
  <c r="AE429" i="79" s="1"/>
  <c r="AL429" i="79" s="1"/>
  <c r="R429" i="79"/>
  <c r="O429" i="79"/>
  <c r="U429" i="79" s="1"/>
  <c r="AK429" i="79" s="1"/>
  <c r="AJ428" i="79"/>
  <c r="AB428" i="79"/>
  <c r="Y428" i="79"/>
  <c r="AE428" i="79" s="1"/>
  <c r="AL428" i="79" s="1"/>
  <c r="R428" i="79"/>
  <c r="O428" i="79"/>
  <c r="U428" i="79" s="1"/>
  <c r="AK428" i="79" s="1"/>
  <c r="AB427" i="79"/>
  <c r="Y427" i="79"/>
  <c r="AE427" i="79" s="1"/>
  <c r="AL427" i="79" s="1"/>
  <c r="R427" i="79"/>
  <c r="O427" i="79"/>
  <c r="U427" i="79" s="1"/>
  <c r="AK427" i="79" s="1"/>
  <c r="AB426" i="79"/>
  <c r="Y426" i="79"/>
  <c r="AE426" i="79" s="1"/>
  <c r="AL426" i="79" s="1"/>
  <c r="R426" i="79"/>
  <c r="O426" i="79"/>
  <c r="U426" i="79" s="1"/>
  <c r="AK426" i="79" s="1"/>
  <c r="AJ425" i="79"/>
  <c r="AB425" i="79"/>
  <c r="Y425" i="79"/>
  <c r="AE425" i="79" s="1"/>
  <c r="AL425" i="79" s="1"/>
  <c r="R425" i="79"/>
  <c r="O425" i="79"/>
  <c r="U425" i="79" s="1"/>
  <c r="AK425" i="79" s="1"/>
  <c r="AB424" i="79"/>
  <c r="Y424" i="79"/>
  <c r="AE424" i="79" s="1"/>
  <c r="AL424" i="79" s="1"/>
  <c r="R424" i="79"/>
  <c r="O424" i="79"/>
  <c r="U424" i="79" s="1"/>
  <c r="AK424" i="79" s="1"/>
  <c r="AJ423" i="79"/>
  <c r="AB423" i="79"/>
  <c r="Y423" i="79"/>
  <c r="AE423" i="79" s="1"/>
  <c r="AL423" i="79" s="1"/>
  <c r="R423" i="79"/>
  <c r="O423" i="79"/>
  <c r="U423" i="79" s="1"/>
  <c r="AK423" i="79" s="1"/>
  <c r="AB422" i="79"/>
  <c r="Y422" i="79"/>
  <c r="AE422" i="79" s="1"/>
  <c r="AL422" i="79" s="1"/>
  <c r="R422" i="79"/>
  <c r="O422" i="79"/>
  <c r="U422" i="79" s="1"/>
  <c r="AK422" i="79" s="1"/>
  <c r="AB421" i="79"/>
  <c r="Y421" i="79"/>
  <c r="AE421" i="79" s="1"/>
  <c r="AL421" i="79" s="1"/>
  <c r="R421" i="79"/>
  <c r="O421" i="79"/>
  <c r="U421" i="79" s="1"/>
  <c r="AK421" i="79" s="1"/>
  <c r="AJ420" i="79"/>
  <c r="AB420" i="79"/>
  <c r="Y420" i="79"/>
  <c r="AE420" i="79" s="1"/>
  <c r="AL420" i="79" s="1"/>
  <c r="R420" i="79"/>
  <c r="O420" i="79"/>
  <c r="U420" i="79" s="1"/>
  <c r="AK420" i="79" s="1"/>
  <c r="AB419" i="79"/>
  <c r="Y419" i="79"/>
  <c r="AE419" i="79" s="1"/>
  <c r="AL419" i="79" s="1"/>
  <c r="R419" i="79"/>
  <c r="O419" i="79"/>
  <c r="U419" i="79" s="1"/>
  <c r="AK419" i="79" s="1"/>
  <c r="AB418" i="79"/>
  <c r="Y418" i="79"/>
  <c r="AE418" i="79" s="1"/>
  <c r="AL418" i="79" s="1"/>
  <c r="R418" i="79"/>
  <c r="O418" i="79"/>
  <c r="U418" i="79" s="1"/>
  <c r="AK418" i="79" s="1"/>
  <c r="AB417" i="79"/>
  <c r="Y417" i="79"/>
  <c r="AE417" i="79" s="1"/>
  <c r="AL417" i="79" s="1"/>
  <c r="R417" i="79"/>
  <c r="O417" i="79"/>
  <c r="U417" i="79" s="1"/>
  <c r="AK417" i="79" s="1"/>
  <c r="AB416" i="79"/>
  <c r="Y416" i="79"/>
  <c r="AE416" i="79" s="1"/>
  <c r="AL416" i="79" s="1"/>
  <c r="R416" i="79"/>
  <c r="O416" i="79"/>
  <c r="U416" i="79" s="1"/>
  <c r="AK416" i="79" s="1"/>
  <c r="AJ415" i="79"/>
  <c r="AB415" i="79"/>
  <c r="Y415" i="79"/>
  <c r="AE415" i="79" s="1"/>
  <c r="AL415" i="79" s="1"/>
  <c r="R415" i="79"/>
  <c r="O415" i="79"/>
  <c r="U415" i="79" s="1"/>
  <c r="AK415" i="79" s="1"/>
  <c r="AB414" i="79"/>
  <c r="Y414" i="79"/>
  <c r="AE414" i="79" s="1"/>
  <c r="AL414" i="79" s="1"/>
  <c r="R414" i="79"/>
  <c r="O414" i="79"/>
  <c r="U414" i="79" s="1"/>
  <c r="AK414" i="79" s="1"/>
  <c r="AB413" i="79"/>
  <c r="Y413" i="79"/>
  <c r="AE413" i="79" s="1"/>
  <c r="AL413" i="79" s="1"/>
  <c r="R413" i="79"/>
  <c r="O413" i="79"/>
  <c r="U413" i="79" s="1"/>
  <c r="AK413" i="79" s="1"/>
  <c r="AJ412" i="79"/>
  <c r="AB412" i="79"/>
  <c r="Y412" i="79"/>
  <c r="AE412" i="79" s="1"/>
  <c r="AL412" i="79" s="1"/>
  <c r="R412" i="79"/>
  <c r="O412" i="79"/>
  <c r="U412" i="79" s="1"/>
  <c r="AK412" i="79" s="1"/>
  <c r="AB411" i="79"/>
  <c r="Y411" i="79"/>
  <c r="AE411" i="79" s="1"/>
  <c r="AL411" i="79" s="1"/>
  <c r="R411" i="79"/>
  <c r="O411" i="79"/>
  <c r="U411" i="79" s="1"/>
  <c r="AK411" i="79" s="1"/>
  <c r="K411" i="79"/>
  <c r="AJ411" i="79" s="1"/>
  <c r="AC398" i="79"/>
  <c r="AA398" i="79"/>
  <c r="Z398" i="79"/>
  <c r="X398" i="79"/>
  <c r="W398" i="79"/>
  <c r="S398" i="79"/>
  <c r="Q398" i="79"/>
  <c r="P398" i="79"/>
  <c r="N398" i="79"/>
  <c r="M398" i="79"/>
  <c r="I398" i="79"/>
  <c r="H398" i="79"/>
  <c r="G398" i="79"/>
  <c r="AJ397" i="79"/>
  <c r="AB397" i="79"/>
  <c r="Y397" i="79"/>
  <c r="AE397" i="79" s="1"/>
  <c r="AL397" i="79" s="1"/>
  <c r="R397" i="79"/>
  <c r="O397" i="79"/>
  <c r="U397" i="79" s="1"/>
  <c r="AK397" i="79" s="1"/>
  <c r="AB396" i="79"/>
  <c r="Y396" i="79"/>
  <c r="AE396" i="79" s="1"/>
  <c r="AL396" i="79" s="1"/>
  <c r="R396" i="79"/>
  <c r="O396" i="79"/>
  <c r="U396" i="79" s="1"/>
  <c r="AK396" i="79" s="1"/>
  <c r="AB395" i="79"/>
  <c r="Y395" i="79"/>
  <c r="AE395" i="79" s="1"/>
  <c r="AL395" i="79" s="1"/>
  <c r="R395" i="79"/>
  <c r="O395" i="79"/>
  <c r="U395" i="79" s="1"/>
  <c r="AK395" i="79" s="1"/>
  <c r="AJ394" i="79"/>
  <c r="AB394" i="79"/>
  <c r="Y394" i="79"/>
  <c r="AE394" i="79" s="1"/>
  <c r="AL394" i="79" s="1"/>
  <c r="R394" i="79"/>
  <c r="O394" i="79"/>
  <c r="U394" i="79" s="1"/>
  <c r="AK394" i="79" s="1"/>
  <c r="AJ393" i="79"/>
  <c r="AB393" i="79"/>
  <c r="Y393" i="79"/>
  <c r="AE393" i="79" s="1"/>
  <c r="AL393" i="79" s="1"/>
  <c r="R393" i="79"/>
  <c r="O393" i="79"/>
  <c r="U393" i="79" s="1"/>
  <c r="AK393" i="79" s="1"/>
  <c r="AB392" i="79"/>
  <c r="Y392" i="79"/>
  <c r="AE392" i="79" s="1"/>
  <c r="AL392" i="79" s="1"/>
  <c r="R392" i="79"/>
  <c r="O392" i="79"/>
  <c r="U392" i="79" s="1"/>
  <c r="AK392" i="79" s="1"/>
  <c r="AB391" i="79"/>
  <c r="Y391" i="79"/>
  <c r="AE391" i="79" s="1"/>
  <c r="AL391" i="79" s="1"/>
  <c r="R391" i="79"/>
  <c r="O391" i="79"/>
  <c r="U391" i="79" s="1"/>
  <c r="AK391" i="79" s="1"/>
  <c r="AJ390" i="79"/>
  <c r="AB390" i="79"/>
  <c r="Y390" i="79"/>
  <c r="AE390" i="79" s="1"/>
  <c r="AL390" i="79" s="1"/>
  <c r="R390" i="79"/>
  <c r="O390" i="79"/>
  <c r="U390" i="79" s="1"/>
  <c r="AK390" i="79" s="1"/>
  <c r="AJ389" i="79"/>
  <c r="AB389" i="79"/>
  <c r="Y389" i="79"/>
  <c r="AE389" i="79" s="1"/>
  <c r="AL389" i="79" s="1"/>
  <c r="R389" i="79"/>
  <c r="O389" i="79"/>
  <c r="U389" i="79" s="1"/>
  <c r="AK389" i="79" s="1"/>
  <c r="AB388" i="79"/>
  <c r="Y388" i="79"/>
  <c r="AE388" i="79" s="1"/>
  <c r="AL388" i="79" s="1"/>
  <c r="R388" i="79"/>
  <c r="O388" i="79"/>
  <c r="U388" i="79" s="1"/>
  <c r="AK388" i="79" s="1"/>
  <c r="AJ387" i="79"/>
  <c r="AB387" i="79"/>
  <c r="Y387" i="79"/>
  <c r="AE387" i="79" s="1"/>
  <c r="AL387" i="79" s="1"/>
  <c r="R387" i="79"/>
  <c r="O387" i="79"/>
  <c r="U387" i="79" s="1"/>
  <c r="AK387" i="79" s="1"/>
  <c r="AJ386" i="79"/>
  <c r="AB386" i="79"/>
  <c r="Y386" i="79"/>
  <c r="AE386" i="79" s="1"/>
  <c r="AL386" i="79" s="1"/>
  <c r="R386" i="79"/>
  <c r="O386" i="79"/>
  <c r="U386" i="79" s="1"/>
  <c r="AK386" i="79" s="1"/>
  <c r="AB385" i="79"/>
  <c r="Y385" i="79"/>
  <c r="AE385" i="79" s="1"/>
  <c r="AL385" i="79" s="1"/>
  <c r="R385" i="79"/>
  <c r="O385" i="79"/>
  <c r="U385" i="79" s="1"/>
  <c r="AK385" i="79" s="1"/>
  <c r="AB384" i="79"/>
  <c r="Y384" i="79"/>
  <c r="AE384" i="79" s="1"/>
  <c r="AL384" i="79" s="1"/>
  <c r="R384" i="79"/>
  <c r="O384" i="79"/>
  <c r="U384" i="79" s="1"/>
  <c r="AK384" i="79" s="1"/>
  <c r="AB383" i="79"/>
  <c r="Y383" i="79"/>
  <c r="AE383" i="79" s="1"/>
  <c r="AL383" i="79" s="1"/>
  <c r="R383" i="79"/>
  <c r="O383" i="79"/>
  <c r="U383" i="79" s="1"/>
  <c r="AK383" i="79" s="1"/>
  <c r="AB382" i="79"/>
  <c r="Y382" i="79"/>
  <c r="AE382" i="79" s="1"/>
  <c r="AL382" i="79" s="1"/>
  <c r="R382" i="79"/>
  <c r="O382" i="79"/>
  <c r="U382" i="79" s="1"/>
  <c r="AK382" i="79" s="1"/>
  <c r="AJ381" i="79"/>
  <c r="AB381" i="79"/>
  <c r="Y381" i="79"/>
  <c r="AE381" i="79" s="1"/>
  <c r="AL381" i="79" s="1"/>
  <c r="R381" i="79"/>
  <c r="O381" i="79"/>
  <c r="U381" i="79" s="1"/>
  <c r="AK381" i="79" s="1"/>
  <c r="AB380" i="79"/>
  <c r="Y380" i="79"/>
  <c r="AE380" i="79" s="1"/>
  <c r="AL380" i="79" s="1"/>
  <c r="R380" i="79"/>
  <c r="O380" i="79"/>
  <c r="U380" i="79" s="1"/>
  <c r="AK380" i="79" s="1"/>
  <c r="AJ379" i="79"/>
  <c r="AB379" i="79"/>
  <c r="Y379" i="79"/>
  <c r="AE379" i="79" s="1"/>
  <c r="AL379" i="79" s="1"/>
  <c r="R379" i="79"/>
  <c r="O379" i="79"/>
  <c r="U379" i="79" s="1"/>
  <c r="AK379" i="79" s="1"/>
  <c r="AB378" i="79"/>
  <c r="Y378" i="79"/>
  <c r="AE378" i="79" s="1"/>
  <c r="AL378" i="79" s="1"/>
  <c r="R378" i="79"/>
  <c r="O378" i="79"/>
  <c r="U378" i="79" s="1"/>
  <c r="AK378" i="79" s="1"/>
  <c r="AJ377" i="79"/>
  <c r="AB377" i="79"/>
  <c r="Y377" i="79"/>
  <c r="AE377" i="79" s="1"/>
  <c r="AL377" i="79" s="1"/>
  <c r="R377" i="79"/>
  <c r="O377" i="79"/>
  <c r="U377" i="79" s="1"/>
  <c r="AK377" i="79" s="1"/>
  <c r="AB376" i="79"/>
  <c r="Y376" i="79"/>
  <c r="AE376" i="79" s="1"/>
  <c r="AL376" i="79" s="1"/>
  <c r="R376" i="79"/>
  <c r="O376" i="79"/>
  <c r="U376" i="79" s="1"/>
  <c r="AK376" i="79" s="1"/>
  <c r="AB375" i="79"/>
  <c r="Y375" i="79"/>
  <c r="AE375" i="79" s="1"/>
  <c r="AL375" i="79" s="1"/>
  <c r="R375" i="79"/>
  <c r="O375" i="79"/>
  <c r="U375" i="79" s="1"/>
  <c r="AK375" i="79" s="1"/>
  <c r="AB374" i="79"/>
  <c r="Y374" i="79"/>
  <c r="AE374" i="79" s="1"/>
  <c r="AL374" i="79" s="1"/>
  <c r="R374" i="79"/>
  <c r="O374" i="79"/>
  <c r="U374" i="79" s="1"/>
  <c r="AK374" i="79" s="1"/>
  <c r="K374" i="79"/>
  <c r="AJ374" i="79" s="1"/>
  <c r="AC361" i="79"/>
  <c r="AA361" i="79"/>
  <c r="Z361" i="79"/>
  <c r="X361" i="79"/>
  <c r="W361" i="79"/>
  <c r="S361" i="79"/>
  <c r="Q361" i="79"/>
  <c r="Q363" i="79" s="1"/>
  <c r="AM363" i="79" s="1"/>
  <c r="P361" i="79"/>
  <c r="N361" i="79"/>
  <c r="N363" i="79" s="1"/>
  <c r="AL363" i="79" s="1"/>
  <c r="M361" i="79"/>
  <c r="I361" i="79"/>
  <c r="H361" i="79"/>
  <c r="G361" i="79"/>
  <c r="AJ360" i="79"/>
  <c r="AB360" i="79"/>
  <c r="Y360" i="79"/>
  <c r="AE360" i="79" s="1"/>
  <c r="AL360" i="79" s="1"/>
  <c r="R360" i="79"/>
  <c r="O360" i="79"/>
  <c r="U360" i="79" s="1"/>
  <c r="AK360" i="79" s="1"/>
  <c r="AJ359" i="79"/>
  <c r="AB359" i="79"/>
  <c r="Y359" i="79"/>
  <c r="AE359" i="79" s="1"/>
  <c r="AL359" i="79" s="1"/>
  <c r="R359" i="79"/>
  <c r="O359" i="79"/>
  <c r="U359" i="79" s="1"/>
  <c r="AK359" i="79" s="1"/>
  <c r="AB358" i="79"/>
  <c r="Y358" i="79"/>
  <c r="AE358" i="79" s="1"/>
  <c r="AL358" i="79" s="1"/>
  <c r="R358" i="79"/>
  <c r="O358" i="79"/>
  <c r="U358" i="79" s="1"/>
  <c r="AK358" i="79" s="1"/>
  <c r="AB357" i="79"/>
  <c r="Y357" i="79"/>
  <c r="AE357" i="79" s="1"/>
  <c r="AL357" i="79" s="1"/>
  <c r="R357" i="79"/>
  <c r="O357" i="79"/>
  <c r="U357" i="79" s="1"/>
  <c r="AK357" i="79" s="1"/>
  <c r="AB356" i="79"/>
  <c r="Y356" i="79"/>
  <c r="AE356" i="79" s="1"/>
  <c r="AL356" i="79" s="1"/>
  <c r="R356" i="79"/>
  <c r="O356" i="79"/>
  <c r="U356" i="79" s="1"/>
  <c r="AK356" i="79" s="1"/>
  <c r="AJ355" i="79"/>
  <c r="AB355" i="79"/>
  <c r="Y355" i="79"/>
  <c r="AE355" i="79" s="1"/>
  <c r="AL355" i="79" s="1"/>
  <c r="R355" i="79"/>
  <c r="O355" i="79"/>
  <c r="U355" i="79" s="1"/>
  <c r="AK355" i="79" s="1"/>
  <c r="AJ354" i="79"/>
  <c r="AB354" i="79"/>
  <c r="Y354" i="79"/>
  <c r="AE354" i="79" s="1"/>
  <c r="AL354" i="79" s="1"/>
  <c r="R354" i="79"/>
  <c r="O354" i="79"/>
  <c r="U354" i="79" s="1"/>
  <c r="AK354" i="79" s="1"/>
  <c r="AB353" i="79"/>
  <c r="Y353" i="79"/>
  <c r="AE353" i="79" s="1"/>
  <c r="AL353" i="79" s="1"/>
  <c r="R353" i="79"/>
  <c r="O353" i="79"/>
  <c r="U353" i="79" s="1"/>
  <c r="AK353" i="79" s="1"/>
  <c r="AB352" i="79"/>
  <c r="Y352" i="79"/>
  <c r="AE352" i="79" s="1"/>
  <c r="AL352" i="79" s="1"/>
  <c r="R352" i="79"/>
  <c r="O352" i="79"/>
  <c r="U352" i="79" s="1"/>
  <c r="AK352" i="79" s="1"/>
  <c r="AB351" i="79"/>
  <c r="Y351" i="79"/>
  <c r="AE351" i="79" s="1"/>
  <c r="AL351" i="79" s="1"/>
  <c r="R351" i="79"/>
  <c r="O351" i="79"/>
  <c r="U351" i="79" s="1"/>
  <c r="AK351" i="79" s="1"/>
  <c r="AB350" i="79"/>
  <c r="Y350" i="79"/>
  <c r="AE350" i="79" s="1"/>
  <c r="AL350" i="79" s="1"/>
  <c r="R350" i="79"/>
  <c r="O350" i="79"/>
  <c r="U350" i="79" s="1"/>
  <c r="AK350" i="79" s="1"/>
  <c r="AJ349" i="79"/>
  <c r="AB349" i="79"/>
  <c r="Y349" i="79"/>
  <c r="AE349" i="79" s="1"/>
  <c r="AL349" i="79" s="1"/>
  <c r="R349" i="79"/>
  <c r="O349" i="79"/>
  <c r="U349" i="79" s="1"/>
  <c r="AK349" i="79" s="1"/>
  <c r="AB348" i="79"/>
  <c r="Y348" i="79"/>
  <c r="AE348" i="79" s="1"/>
  <c r="AL348" i="79" s="1"/>
  <c r="R348" i="79"/>
  <c r="O348" i="79"/>
  <c r="U348" i="79" s="1"/>
  <c r="AK348" i="79" s="1"/>
  <c r="AJ347" i="79"/>
  <c r="AB347" i="79"/>
  <c r="Y347" i="79"/>
  <c r="AE347" i="79" s="1"/>
  <c r="AL347" i="79" s="1"/>
  <c r="R347" i="79"/>
  <c r="O347" i="79"/>
  <c r="U347" i="79" s="1"/>
  <c r="AK347" i="79" s="1"/>
  <c r="AB346" i="79"/>
  <c r="Y346" i="79"/>
  <c r="AE346" i="79" s="1"/>
  <c r="AL346" i="79" s="1"/>
  <c r="R346" i="79"/>
  <c r="O346" i="79"/>
  <c r="U346" i="79" s="1"/>
  <c r="AK346" i="79" s="1"/>
  <c r="AB345" i="79"/>
  <c r="Y345" i="79"/>
  <c r="AE345" i="79" s="1"/>
  <c r="AL345" i="79" s="1"/>
  <c r="R345" i="79"/>
  <c r="O345" i="79"/>
  <c r="U345" i="79" s="1"/>
  <c r="AK345" i="79" s="1"/>
  <c r="AJ344" i="79"/>
  <c r="AB344" i="79"/>
  <c r="Y344" i="79"/>
  <c r="AE344" i="79" s="1"/>
  <c r="AL344" i="79" s="1"/>
  <c r="R344" i="79"/>
  <c r="O344" i="79"/>
  <c r="U344" i="79" s="1"/>
  <c r="AK344" i="79" s="1"/>
  <c r="AB343" i="79"/>
  <c r="Y343" i="79"/>
  <c r="AE343" i="79" s="1"/>
  <c r="AL343" i="79" s="1"/>
  <c r="R343" i="79"/>
  <c r="O343" i="79"/>
  <c r="U343" i="79" s="1"/>
  <c r="AK343" i="79" s="1"/>
  <c r="AB342" i="79"/>
  <c r="Y342" i="79"/>
  <c r="AE342" i="79" s="1"/>
  <c r="AL342" i="79" s="1"/>
  <c r="R342" i="79"/>
  <c r="O342" i="79"/>
  <c r="U342" i="79" s="1"/>
  <c r="AK342" i="79" s="1"/>
  <c r="AJ341" i="79"/>
  <c r="AB341" i="79"/>
  <c r="Y341" i="79"/>
  <c r="AE341" i="79" s="1"/>
  <c r="AL341" i="79" s="1"/>
  <c r="R341" i="79"/>
  <c r="O341" i="79"/>
  <c r="U341" i="79" s="1"/>
  <c r="AK341" i="79" s="1"/>
  <c r="AB340" i="79"/>
  <c r="Y340" i="79"/>
  <c r="AE340" i="79" s="1"/>
  <c r="AL340" i="79" s="1"/>
  <c r="R340" i="79"/>
  <c r="O340" i="79"/>
  <c r="U340" i="79" s="1"/>
  <c r="AK340" i="79" s="1"/>
  <c r="AJ339" i="79"/>
  <c r="AB339" i="79"/>
  <c r="Y339" i="79"/>
  <c r="AE339" i="79" s="1"/>
  <c r="AL339" i="79" s="1"/>
  <c r="R339" i="79"/>
  <c r="O339" i="79"/>
  <c r="U339" i="79" s="1"/>
  <c r="AK339" i="79" s="1"/>
  <c r="AB338" i="79"/>
  <c r="Y338" i="79"/>
  <c r="AE338" i="79" s="1"/>
  <c r="AL338" i="79" s="1"/>
  <c r="R338" i="79"/>
  <c r="O338" i="79"/>
  <c r="U338" i="79" s="1"/>
  <c r="AK338" i="79" s="1"/>
  <c r="AB337" i="79"/>
  <c r="Y337" i="79"/>
  <c r="AE337" i="79" s="1"/>
  <c r="AL337" i="79" s="1"/>
  <c r="R337" i="79"/>
  <c r="O337" i="79"/>
  <c r="U337" i="79" s="1"/>
  <c r="AK337" i="79" s="1"/>
  <c r="K337" i="79"/>
  <c r="AJ337" i="79" s="1"/>
  <c r="AC324" i="79"/>
  <c r="AA324" i="79"/>
  <c r="AB324" i="79" s="1"/>
  <c r="Z324" i="79"/>
  <c r="X324" i="79"/>
  <c r="W324" i="79"/>
  <c r="S324" i="79"/>
  <c r="Q324" i="79"/>
  <c r="Q326" i="79" s="1"/>
  <c r="AM326" i="79" s="1"/>
  <c r="P324" i="79"/>
  <c r="N324" i="79"/>
  <c r="N326" i="79" s="1"/>
  <c r="AL326" i="79" s="1"/>
  <c r="M324" i="79"/>
  <c r="I324" i="79"/>
  <c r="H324" i="79"/>
  <c r="G324" i="79"/>
  <c r="AB323" i="79"/>
  <c r="Y323" i="79"/>
  <c r="AE323" i="79" s="1"/>
  <c r="AL323" i="79" s="1"/>
  <c r="R323" i="79"/>
  <c r="O323" i="79"/>
  <c r="U323" i="79" s="1"/>
  <c r="AK323" i="79" s="1"/>
  <c r="AB322" i="79"/>
  <c r="Y322" i="79"/>
  <c r="AE322" i="79" s="1"/>
  <c r="AL322" i="79" s="1"/>
  <c r="R322" i="79"/>
  <c r="O322" i="79"/>
  <c r="U322" i="79" s="1"/>
  <c r="AK322" i="79" s="1"/>
  <c r="AJ321" i="79"/>
  <c r="AB321" i="79"/>
  <c r="Y321" i="79"/>
  <c r="AE321" i="79" s="1"/>
  <c r="AL321" i="79" s="1"/>
  <c r="R321" i="79"/>
  <c r="O321" i="79"/>
  <c r="U321" i="79" s="1"/>
  <c r="AK321" i="79" s="1"/>
  <c r="AB320" i="79"/>
  <c r="Y320" i="79"/>
  <c r="AE320" i="79" s="1"/>
  <c r="AL320" i="79" s="1"/>
  <c r="R320" i="79"/>
  <c r="O320" i="79"/>
  <c r="U320" i="79" s="1"/>
  <c r="AK320" i="79" s="1"/>
  <c r="AJ319" i="79"/>
  <c r="AB319" i="79"/>
  <c r="Y319" i="79"/>
  <c r="AE319" i="79" s="1"/>
  <c r="AL319" i="79" s="1"/>
  <c r="R319" i="79"/>
  <c r="O319" i="79"/>
  <c r="U319" i="79" s="1"/>
  <c r="AK319" i="79" s="1"/>
  <c r="AJ318" i="79"/>
  <c r="AB318" i="79"/>
  <c r="Y318" i="79"/>
  <c r="AE318" i="79" s="1"/>
  <c r="AL318" i="79" s="1"/>
  <c r="R318" i="79"/>
  <c r="O318" i="79"/>
  <c r="U318" i="79" s="1"/>
  <c r="AK318" i="79" s="1"/>
  <c r="AJ317" i="79"/>
  <c r="AB317" i="79"/>
  <c r="Y317" i="79"/>
  <c r="AE317" i="79" s="1"/>
  <c r="AL317" i="79" s="1"/>
  <c r="R317" i="79"/>
  <c r="O317" i="79"/>
  <c r="U317" i="79" s="1"/>
  <c r="AK317" i="79" s="1"/>
  <c r="AB316" i="79"/>
  <c r="Y316" i="79"/>
  <c r="AE316" i="79" s="1"/>
  <c r="AL316" i="79" s="1"/>
  <c r="R316" i="79"/>
  <c r="O316" i="79"/>
  <c r="U316" i="79" s="1"/>
  <c r="AK316" i="79" s="1"/>
  <c r="AB315" i="79"/>
  <c r="Y315" i="79"/>
  <c r="AE315" i="79" s="1"/>
  <c r="AL315" i="79" s="1"/>
  <c r="R315" i="79"/>
  <c r="O315" i="79"/>
  <c r="U315" i="79" s="1"/>
  <c r="AK315" i="79" s="1"/>
  <c r="AJ314" i="79"/>
  <c r="AB314" i="79"/>
  <c r="Y314" i="79"/>
  <c r="AE314" i="79" s="1"/>
  <c r="AL314" i="79" s="1"/>
  <c r="R314" i="79"/>
  <c r="O314" i="79"/>
  <c r="U314" i="79" s="1"/>
  <c r="AK314" i="79" s="1"/>
  <c r="AJ313" i="79"/>
  <c r="AB313" i="79"/>
  <c r="Y313" i="79"/>
  <c r="AE313" i="79" s="1"/>
  <c r="AL313" i="79" s="1"/>
  <c r="R313" i="79"/>
  <c r="O313" i="79"/>
  <c r="U313" i="79" s="1"/>
  <c r="AK313" i="79" s="1"/>
  <c r="AB312" i="79"/>
  <c r="Y312" i="79"/>
  <c r="AE312" i="79" s="1"/>
  <c r="AL312" i="79" s="1"/>
  <c r="R312" i="79"/>
  <c r="O312" i="79"/>
  <c r="U312" i="79" s="1"/>
  <c r="AK312" i="79" s="1"/>
  <c r="AJ311" i="79"/>
  <c r="AB311" i="79"/>
  <c r="Y311" i="79"/>
  <c r="AE311" i="79" s="1"/>
  <c r="AL311" i="79" s="1"/>
  <c r="R311" i="79"/>
  <c r="O311" i="79"/>
  <c r="U311" i="79" s="1"/>
  <c r="AK311" i="79" s="1"/>
  <c r="AB310" i="79"/>
  <c r="Y310" i="79"/>
  <c r="AE310" i="79" s="1"/>
  <c r="AL310" i="79" s="1"/>
  <c r="R310" i="79"/>
  <c r="O310" i="79"/>
  <c r="U310" i="79" s="1"/>
  <c r="AK310" i="79" s="1"/>
  <c r="AJ309" i="79"/>
  <c r="AB309" i="79"/>
  <c r="Y309" i="79"/>
  <c r="AE309" i="79" s="1"/>
  <c r="AL309" i="79" s="1"/>
  <c r="R309" i="79"/>
  <c r="O309" i="79"/>
  <c r="U309" i="79" s="1"/>
  <c r="AK309" i="79" s="1"/>
  <c r="AB308" i="79"/>
  <c r="Y308" i="79"/>
  <c r="AE308" i="79" s="1"/>
  <c r="AL308" i="79" s="1"/>
  <c r="R308" i="79"/>
  <c r="O308" i="79"/>
  <c r="U308" i="79" s="1"/>
  <c r="AK308" i="79" s="1"/>
  <c r="AB307" i="79"/>
  <c r="Y307" i="79"/>
  <c r="AE307" i="79" s="1"/>
  <c r="AL307" i="79" s="1"/>
  <c r="R307" i="79"/>
  <c r="O307" i="79"/>
  <c r="U307" i="79" s="1"/>
  <c r="AK307" i="79" s="1"/>
  <c r="AJ306" i="79"/>
  <c r="AB306" i="79"/>
  <c r="Y306" i="79"/>
  <c r="AE306" i="79" s="1"/>
  <c r="AL306" i="79" s="1"/>
  <c r="R306" i="79"/>
  <c r="O306" i="79"/>
  <c r="U306" i="79" s="1"/>
  <c r="AK306" i="79" s="1"/>
  <c r="AJ305" i="79"/>
  <c r="AB305" i="79"/>
  <c r="Y305" i="79"/>
  <c r="AE305" i="79" s="1"/>
  <c r="AL305" i="79" s="1"/>
  <c r="R305" i="79"/>
  <c r="O305" i="79"/>
  <c r="U305" i="79" s="1"/>
  <c r="AK305" i="79" s="1"/>
  <c r="AB304" i="79"/>
  <c r="Y304" i="79"/>
  <c r="AE304" i="79" s="1"/>
  <c r="AL304" i="79" s="1"/>
  <c r="R304" i="79"/>
  <c r="O304" i="79"/>
  <c r="U304" i="79" s="1"/>
  <c r="AK304" i="79" s="1"/>
  <c r="AJ303" i="79"/>
  <c r="AB303" i="79"/>
  <c r="Y303" i="79"/>
  <c r="AE303" i="79" s="1"/>
  <c r="AL303" i="79" s="1"/>
  <c r="R303" i="79"/>
  <c r="O303" i="79"/>
  <c r="U303" i="79" s="1"/>
  <c r="AK303" i="79" s="1"/>
  <c r="AJ302" i="79"/>
  <c r="AB302" i="79"/>
  <c r="Y302" i="79"/>
  <c r="AE302" i="79" s="1"/>
  <c r="AL302" i="79" s="1"/>
  <c r="R302" i="79"/>
  <c r="O302" i="79"/>
  <c r="U302" i="79" s="1"/>
  <c r="AK302" i="79" s="1"/>
  <c r="AJ301" i="79"/>
  <c r="AB301" i="79"/>
  <c r="Y301" i="79"/>
  <c r="AE301" i="79" s="1"/>
  <c r="AL301" i="79" s="1"/>
  <c r="R301" i="79"/>
  <c r="O301" i="79"/>
  <c r="U301" i="79" s="1"/>
  <c r="AK301" i="79" s="1"/>
  <c r="AB300" i="79"/>
  <c r="Y300" i="79"/>
  <c r="AE300" i="79" s="1"/>
  <c r="AL300" i="79" s="1"/>
  <c r="R300" i="79"/>
  <c r="O300" i="79"/>
  <c r="U300" i="79" s="1"/>
  <c r="AK300" i="79" s="1"/>
  <c r="K300" i="79"/>
  <c r="AJ300" i="79" s="1"/>
  <c r="AC287" i="79"/>
  <c r="AA287" i="79"/>
  <c r="Z287" i="79"/>
  <c r="X287" i="79"/>
  <c r="W287" i="79"/>
  <c r="S287" i="79"/>
  <c r="Q287" i="79"/>
  <c r="Q289" i="79" s="1"/>
  <c r="AM289" i="79" s="1"/>
  <c r="P287" i="79"/>
  <c r="N287" i="79"/>
  <c r="M287" i="79"/>
  <c r="I287" i="79"/>
  <c r="H287" i="79"/>
  <c r="G287" i="79"/>
  <c r="AB286" i="79"/>
  <c r="Y286" i="79"/>
  <c r="AE286" i="79" s="1"/>
  <c r="AL286" i="79" s="1"/>
  <c r="R286" i="79"/>
  <c r="O286" i="79"/>
  <c r="U286" i="79" s="1"/>
  <c r="AK286" i="79" s="1"/>
  <c r="AB285" i="79"/>
  <c r="Y285" i="79"/>
  <c r="AE285" i="79" s="1"/>
  <c r="AL285" i="79" s="1"/>
  <c r="R285" i="79"/>
  <c r="O285" i="79"/>
  <c r="U285" i="79" s="1"/>
  <c r="AK285" i="79" s="1"/>
  <c r="AJ284" i="79"/>
  <c r="AB284" i="79"/>
  <c r="Y284" i="79"/>
  <c r="AE284" i="79" s="1"/>
  <c r="AL284" i="79" s="1"/>
  <c r="R284" i="79"/>
  <c r="O284" i="79"/>
  <c r="U284" i="79" s="1"/>
  <c r="AK284" i="79" s="1"/>
  <c r="AB283" i="79"/>
  <c r="Y283" i="79"/>
  <c r="AE283" i="79" s="1"/>
  <c r="AL283" i="79" s="1"/>
  <c r="R283" i="79"/>
  <c r="O283" i="79"/>
  <c r="U283" i="79" s="1"/>
  <c r="AK283" i="79" s="1"/>
  <c r="AJ282" i="79"/>
  <c r="AB282" i="79"/>
  <c r="Y282" i="79"/>
  <c r="AE282" i="79" s="1"/>
  <c r="AL282" i="79" s="1"/>
  <c r="R282" i="79"/>
  <c r="O282" i="79"/>
  <c r="U282" i="79" s="1"/>
  <c r="AK282" i="79" s="1"/>
  <c r="AJ281" i="79"/>
  <c r="AB281" i="79"/>
  <c r="Y281" i="79"/>
  <c r="AE281" i="79" s="1"/>
  <c r="AL281" i="79" s="1"/>
  <c r="R281" i="79"/>
  <c r="O281" i="79"/>
  <c r="U281" i="79" s="1"/>
  <c r="AK281" i="79" s="1"/>
  <c r="AJ280" i="79"/>
  <c r="AB280" i="79"/>
  <c r="Y280" i="79"/>
  <c r="AE280" i="79" s="1"/>
  <c r="AL280" i="79" s="1"/>
  <c r="R280" i="79"/>
  <c r="O280" i="79"/>
  <c r="U280" i="79" s="1"/>
  <c r="AK280" i="79" s="1"/>
  <c r="AB279" i="79"/>
  <c r="Y279" i="79"/>
  <c r="AE279" i="79" s="1"/>
  <c r="AL279" i="79" s="1"/>
  <c r="R279" i="79"/>
  <c r="O279" i="79"/>
  <c r="U279" i="79" s="1"/>
  <c r="AK279" i="79" s="1"/>
  <c r="AB278" i="79"/>
  <c r="Y278" i="79"/>
  <c r="AE278" i="79" s="1"/>
  <c r="AL278" i="79" s="1"/>
  <c r="R278" i="79"/>
  <c r="O278" i="79"/>
  <c r="U278" i="79" s="1"/>
  <c r="AK278" i="79" s="1"/>
  <c r="AB277" i="79"/>
  <c r="Y277" i="79"/>
  <c r="AE277" i="79" s="1"/>
  <c r="AL277" i="79" s="1"/>
  <c r="R277" i="79"/>
  <c r="O277" i="79"/>
  <c r="U277" i="79" s="1"/>
  <c r="AK277" i="79" s="1"/>
  <c r="AJ276" i="79"/>
  <c r="AB276" i="79"/>
  <c r="Y276" i="79"/>
  <c r="AE276" i="79" s="1"/>
  <c r="AL276" i="79" s="1"/>
  <c r="R276" i="79"/>
  <c r="O276" i="79"/>
  <c r="U276" i="79" s="1"/>
  <c r="AK276" i="79" s="1"/>
  <c r="AJ275" i="79"/>
  <c r="AB275" i="79"/>
  <c r="Y275" i="79"/>
  <c r="AE275" i="79" s="1"/>
  <c r="AL275" i="79" s="1"/>
  <c r="R275" i="79"/>
  <c r="O275" i="79"/>
  <c r="U275" i="79" s="1"/>
  <c r="AK275" i="79" s="1"/>
  <c r="AB274" i="79"/>
  <c r="Y274" i="79"/>
  <c r="AE274" i="79" s="1"/>
  <c r="AL274" i="79" s="1"/>
  <c r="R274" i="79"/>
  <c r="O274" i="79"/>
  <c r="U274" i="79" s="1"/>
  <c r="AK274" i="79" s="1"/>
  <c r="AB273" i="79"/>
  <c r="Y273" i="79"/>
  <c r="AE273" i="79" s="1"/>
  <c r="AL273" i="79" s="1"/>
  <c r="R273" i="79"/>
  <c r="O273" i="79"/>
  <c r="U273" i="79" s="1"/>
  <c r="AK273" i="79" s="1"/>
  <c r="AJ272" i="79"/>
  <c r="AB272" i="79"/>
  <c r="Y272" i="79"/>
  <c r="AE272" i="79" s="1"/>
  <c r="AL272" i="79" s="1"/>
  <c r="R272" i="79"/>
  <c r="O272" i="79"/>
  <c r="U272" i="79" s="1"/>
  <c r="AK272" i="79" s="1"/>
  <c r="AJ271" i="79"/>
  <c r="AB271" i="79"/>
  <c r="Y271" i="79"/>
  <c r="AE271" i="79" s="1"/>
  <c r="AL271" i="79" s="1"/>
  <c r="R271" i="79"/>
  <c r="O271" i="79"/>
  <c r="U271" i="79" s="1"/>
  <c r="AK271" i="79" s="1"/>
  <c r="AB270" i="79"/>
  <c r="Y270" i="79"/>
  <c r="AE270" i="79" s="1"/>
  <c r="AL270" i="79" s="1"/>
  <c r="R270" i="79"/>
  <c r="O270" i="79"/>
  <c r="U270" i="79" s="1"/>
  <c r="AK270" i="79" s="1"/>
  <c r="AB269" i="79"/>
  <c r="Y269" i="79"/>
  <c r="AE269" i="79" s="1"/>
  <c r="AL269" i="79" s="1"/>
  <c r="R269" i="79"/>
  <c r="O269" i="79"/>
  <c r="U269" i="79" s="1"/>
  <c r="AK269" i="79" s="1"/>
  <c r="AJ268" i="79"/>
  <c r="AB268" i="79"/>
  <c r="Y268" i="79"/>
  <c r="AE268" i="79" s="1"/>
  <c r="AL268" i="79" s="1"/>
  <c r="R268" i="79"/>
  <c r="O268" i="79"/>
  <c r="U268" i="79" s="1"/>
  <c r="AK268" i="79" s="1"/>
  <c r="AJ267" i="79"/>
  <c r="AB267" i="79"/>
  <c r="Y267" i="79"/>
  <c r="AE267" i="79" s="1"/>
  <c r="AL267" i="79" s="1"/>
  <c r="R267" i="79"/>
  <c r="O267" i="79"/>
  <c r="U267" i="79" s="1"/>
  <c r="AK267" i="79" s="1"/>
  <c r="AB266" i="79"/>
  <c r="Y266" i="79"/>
  <c r="AE266" i="79" s="1"/>
  <c r="AL266" i="79" s="1"/>
  <c r="R266" i="79"/>
  <c r="O266" i="79"/>
  <c r="U266" i="79" s="1"/>
  <c r="AK266" i="79" s="1"/>
  <c r="AJ265" i="79"/>
  <c r="AB265" i="79"/>
  <c r="Y265" i="79"/>
  <c r="AE265" i="79" s="1"/>
  <c r="AL265" i="79" s="1"/>
  <c r="R265" i="79"/>
  <c r="O265" i="79"/>
  <c r="U265" i="79" s="1"/>
  <c r="AK265" i="79" s="1"/>
  <c r="AJ264" i="79"/>
  <c r="AB264" i="79"/>
  <c r="Y264" i="79"/>
  <c r="AE264" i="79" s="1"/>
  <c r="AL264" i="79" s="1"/>
  <c r="R264" i="79"/>
  <c r="O264" i="79"/>
  <c r="U264" i="79" s="1"/>
  <c r="AK264" i="79" s="1"/>
  <c r="AB263" i="79"/>
  <c r="Y263" i="79"/>
  <c r="AE263" i="79" s="1"/>
  <c r="AL263" i="79" s="1"/>
  <c r="R263" i="79"/>
  <c r="O263" i="79"/>
  <c r="U263" i="79" s="1"/>
  <c r="AK263" i="79" s="1"/>
  <c r="K263" i="79"/>
  <c r="AJ263" i="79" s="1"/>
  <c r="AC250" i="79"/>
  <c r="AA250" i="79"/>
  <c r="Z250" i="79"/>
  <c r="X250" i="79"/>
  <c r="W250" i="79"/>
  <c r="S250" i="79"/>
  <c r="Q250" i="79"/>
  <c r="Q252" i="79" s="1"/>
  <c r="AM252" i="79" s="1"/>
  <c r="P250" i="79"/>
  <c r="N250" i="79"/>
  <c r="N252" i="79" s="1"/>
  <c r="AL252" i="79" s="1"/>
  <c r="M250" i="79"/>
  <c r="I250" i="79"/>
  <c r="H250" i="79"/>
  <c r="G250" i="79"/>
  <c r="AJ249" i="79"/>
  <c r="AB249" i="79"/>
  <c r="Y249" i="79"/>
  <c r="AE249" i="79" s="1"/>
  <c r="AL249" i="79" s="1"/>
  <c r="R249" i="79"/>
  <c r="O249" i="79"/>
  <c r="U249" i="79" s="1"/>
  <c r="AK249" i="79" s="1"/>
  <c r="AB248" i="79"/>
  <c r="Y248" i="79"/>
  <c r="AE248" i="79" s="1"/>
  <c r="AL248" i="79" s="1"/>
  <c r="R248" i="79"/>
  <c r="O248" i="79"/>
  <c r="U248" i="79" s="1"/>
  <c r="AK248" i="79" s="1"/>
  <c r="AB247" i="79"/>
  <c r="Y247" i="79"/>
  <c r="AE247" i="79" s="1"/>
  <c r="AL247" i="79" s="1"/>
  <c r="R247" i="79"/>
  <c r="O247" i="79"/>
  <c r="U247" i="79" s="1"/>
  <c r="AK247" i="79" s="1"/>
  <c r="AJ246" i="79"/>
  <c r="AB246" i="79"/>
  <c r="Y246" i="79"/>
  <c r="AE246" i="79" s="1"/>
  <c r="AL246" i="79" s="1"/>
  <c r="R246" i="79"/>
  <c r="O246" i="79"/>
  <c r="U246" i="79" s="1"/>
  <c r="AK246" i="79" s="1"/>
  <c r="AJ245" i="79"/>
  <c r="AB245" i="79"/>
  <c r="Y245" i="79"/>
  <c r="AE245" i="79" s="1"/>
  <c r="AL245" i="79" s="1"/>
  <c r="R245" i="79"/>
  <c r="O245" i="79"/>
  <c r="U245" i="79" s="1"/>
  <c r="AK245" i="79" s="1"/>
  <c r="AB244" i="79"/>
  <c r="Y244" i="79"/>
  <c r="AE244" i="79" s="1"/>
  <c r="AL244" i="79" s="1"/>
  <c r="R244" i="79"/>
  <c r="O244" i="79"/>
  <c r="U244" i="79" s="1"/>
  <c r="AK244" i="79" s="1"/>
  <c r="AB243" i="79"/>
  <c r="Y243" i="79"/>
  <c r="AE243" i="79" s="1"/>
  <c r="AL243" i="79" s="1"/>
  <c r="R243" i="79"/>
  <c r="O243" i="79"/>
  <c r="U243" i="79" s="1"/>
  <c r="AK243" i="79" s="1"/>
  <c r="AB242" i="79"/>
  <c r="Y242" i="79"/>
  <c r="AE242" i="79" s="1"/>
  <c r="AL242" i="79" s="1"/>
  <c r="R242" i="79"/>
  <c r="O242" i="79"/>
  <c r="U242" i="79" s="1"/>
  <c r="AK242" i="79" s="1"/>
  <c r="AJ241" i="79"/>
  <c r="AB241" i="79"/>
  <c r="Y241" i="79"/>
  <c r="AE241" i="79" s="1"/>
  <c r="AL241" i="79" s="1"/>
  <c r="R241" i="79"/>
  <c r="O241" i="79"/>
  <c r="U241" i="79" s="1"/>
  <c r="AK241" i="79" s="1"/>
  <c r="AB240" i="79"/>
  <c r="Y240" i="79"/>
  <c r="AE240" i="79" s="1"/>
  <c r="AL240" i="79" s="1"/>
  <c r="R240" i="79"/>
  <c r="O240" i="79"/>
  <c r="U240" i="79" s="1"/>
  <c r="AK240" i="79" s="1"/>
  <c r="AB239" i="79"/>
  <c r="Y239" i="79"/>
  <c r="AE239" i="79" s="1"/>
  <c r="AL239" i="79" s="1"/>
  <c r="R239" i="79"/>
  <c r="O239" i="79"/>
  <c r="U239" i="79" s="1"/>
  <c r="AK239" i="79" s="1"/>
  <c r="AJ238" i="79"/>
  <c r="AB238" i="79"/>
  <c r="Y238" i="79"/>
  <c r="AE238" i="79" s="1"/>
  <c r="AL238" i="79" s="1"/>
  <c r="R238" i="79"/>
  <c r="O238" i="79"/>
  <c r="U238" i="79" s="1"/>
  <c r="AK238" i="79" s="1"/>
  <c r="AB237" i="79"/>
  <c r="Y237" i="79"/>
  <c r="AE237" i="79" s="1"/>
  <c r="AL237" i="79" s="1"/>
  <c r="R237" i="79"/>
  <c r="O237" i="79"/>
  <c r="U237" i="79" s="1"/>
  <c r="AK237" i="79" s="1"/>
  <c r="AB236" i="79"/>
  <c r="Y236" i="79"/>
  <c r="AE236" i="79" s="1"/>
  <c r="AL236" i="79" s="1"/>
  <c r="R236" i="79"/>
  <c r="O236" i="79"/>
  <c r="U236" i="79" s="1"/>
  <c r="AK236" i="79" s="1"/>
  <c r="AB235" i="79"/>
  <c r="Y235" i="79"/>
  <c r="AE235" i="79" s="1"/>
  <c r="AL235" i="79" s="1"/>
  <c r="R235" i="79"/>
  <c r="O235" i="79"/>
  <c r="U235" i="79" s="1"/>
  <c r="AK235" i="79" s="1"/>
  <c r="AJ234" i="79"/>
  <c r="AB234" i="79"/>
  <c r="Y234" i="79"/>
  <c r="AE234" i="79" s="1"/>
  <c r="AL234" i="79" s="1"/>
  <c r="R234" i="79"/>
  <c r="O234" i="79"/>
  <c r="U234" i="79" s="1"/>
  <c r="AK234" i="79" s="1"/>
  <c r="AJ233" i="79"/>
  <c r="AB233" i="79"/>
  <c r="Y233" i="79"/>
  <c r="AE233" i="79" s="1"/>
  <c r="AL233" i="79" s="1"/>
  <c r="R233" i="79"/>
  <c r="O233" i="79"/>
  <c r="U233" i="79" s="1"/>
  <c r="AK233" i="79" s="1"/>
  <c r="AB232" i="79"/>
  <c r="Y232" i="79"/>
  <c r="AE232" i="79" s="1"/>
  <c r="AL232" i="79" s="1"/>
  <c r="R232" i="79"/>
  <c r="O232" i="79"/>
  <c r="U232" i="79" s="1"/>
  <c r="AK232" i="79" s="1"/>
  <c r="AB231" i="79"/>
  <c r="Y231" i="79"/>
  <c r="AE231" i="79" s="1"/>
  <c r="AL231" i="79" s="1"/>
  <c r="R231" i="79"/>
  <c r="O231" i="79"/>
  <c r="U231" i="79" s="1"/>
  <c r="AK231" i="79" s="1"/>
  <c r="AJ230" i="79"/>
  <c r="AB230" i="79"/>
  <c r="Y230" i="79"/>
  <c r="AE230" i="79" s="1"/>
  <c r="AL230" i="79" s="1"/>
  <c r="R230" i="79"/>
  <c r="O230" i="79"/>
  <c r="U230" i="79" s="1"/>
  <c r="AK230" i="79" s="1"/>
  <c r="AJ229" i="79"/>
  <c r="AB229" i="79"/>
  <c r="Y229" i="79"/>
  <c r="AE229" i="79" s="1"/>
  <c r="AL229" i="79" s="1"/>
  <c r="R229" i="79"/>
  <c r="O229" i="79"/>
  <c r="U229" i="79" s="1"/>
  <c r="AK229" i="79" s="1"/>
  <c r="AB228" i="79"/>
  <c r="Y228" i="79"/>
  <c r="AE228" i="79" s="1"/>
  <c r="AL228" i="79" s="1"/>
  <c r="R228" i="79"/>
  <c r="O228" i="79"/>
  <c r="U228" i="79" s="1"/>
  <c r="AK228" i="79" s="1"/>
  <c r="AJ227" i="79"/>
  <c r="AB227" i="79"/>
  <c r="Y227" i="79"/>
  <c r="AE227" i="79" s="1"/>
  <c r="AL227" i="79" s="1"/>
  <c r="R227" i="79"/>
  <c r="O227" i="79"/>
  <c r="U227" i="79" s="1"/>
  <c r="AK227" i="79" s="1"/>
  <c r="AB226" i="79"/>
  <c r="Y226" i="79"/>
  <c r="AE226" i="79" s="1"/>
  <c r="AL226" i="79" s="1"/>
  <c r="R226" i="79"/>
  <c r="O226" i="79"/>
  <c r="U226" i="79" s="1"/>
  <c r="AK226" i="79" s="1"/>
  <c r="K226" i="79"/>
  <c r="AJ226" i="79" s="1"/>
  <c r="AC213" i="79"/>
  <c r="AA213" i="79"/>
  <c r="Z213" i="79"/>
  <c r="X213" i="79"/>
  <c r="W213" i="79"/>
  <c r="S213" i="79"/>
  <c r="Q213" i="79"/>
  <c r="Q215" i="79" s="1"/>
  <c r="AM215" i="79" s="1"/>
  <c r="P213" i="79"/>
  <c r="N213" i="79"/>
  <c r="N215" i="79" s="1"/>
  <c r="AL215" i="79" s="1"/>
  <c r="M213" i="79"/>
  <c r="I213" i="79"/>
  <c r="H213" i="79"/>
  <c r="G213" i="79"/>
  <c r="AB212" i="79"/>
  <c r="Y212" i="79"/>
  <c r="AE212" i="79" s="1"/>
  <c r="AL212" i="79" s="1"/>
  <c r="R212" i="79"/>
  <c r="O212" i="79"/>
  <c r="U212" i="79" s="1"/>
  <c r="AK212" i="79" s="1"/>
  <c r="AB211" i="79"/>
  <c r="Y211" i="79"/>
  <c r="AE211" i="79" s="1"/>
  <c r="AL211" i="79" s="1"/>
  <c r="R211" i="79"/>
  <c r="O211" i="79"/>
  <c r="U211" i="79" s="1"/>
  <c r="AK211" i="79" s="1"/>
  <c r="AB210" i="79"/>
  <c r="Y210" i="79"/>
  <c r="AE210" i="79" s="1"/>
  <c r="AL210" i="79" s="1"/>
  <c r="R210" i="79"/>
  <c r="O210" i="79"/>
  <c r="U210" i="79" s="1"/>
  <c r="AK210" i="79" s="1"/>
  <c r="AB209" i="79"/>
  <c r="Y209" i="79"/>
  <c r="AE209" i="79" s="1"/>
  <c r="AL209" i="79" s="1"/>
  <c r="R209" i="79"/>
  <c r="O209" i="79"/>
  <c r="U209" i="79" s="1"/>
  <c r="AK209" i="79" s="1"/>
  <c r="AJ208" i="79"/>
  <c r="AB208" i="79"/>
  <c r="Y208" i="79"/>
  <c r="AE208" i="79" s="1"/>
  <c r="AL208" i="79" s="1"/>
  <c r="R208" i="79"/>
  <c r="O208" i="79"/>
  <c r="U208" i="79" s="1"/>
  <c r="AK208" i="79" s="1"/>
  <c r="AB207" i="79"/>
  <c r="Y207" i="79"/>
  <c r="AE207" i="79" s="1"/>
  <c r="AL207" i="79" s="1"/>
  <c r="R207" i="79"/>
  <c r="O207" i="79"/>
  <c r="U207" i="79" s="1"/>
  <c r="AK207" i="79" s="1"/>
  <c r="AB206" i="79"/>
  <c r="Y206" i="79"/>
  <c r="AE206" i="79" s="1"/>
  <c r="AL206" i="79" s="1"/>
  <c r="R206" i="79"/>
  <c r="O206" i="79"/>
  <c r="U206" i="79" s="1"/>
  <c r="AK206" i="79" s="1"/>
  <c r="AB205" i="79"/>
  <c r="Y205" i="79"/>
  <c r="AE205" i="79" s="1"/>
  <c r="AL205" i="79" s="1"/>
  <c r="R205" i="79"/>
  <c r="O205" i="79"/>
  <c r="U205" i="79" s="1"/>
  <c r="AK205" i="79" s="1"/>
  <c r="AJ204" i="79"/>
  <c r="AB204" i="79"/>
  <c r="Y204" i="79"/>
  <c r="AE204" i="79" s="1"/>
  <c r="AL204" i="79" s="1"/>
  <c r="R204" i="79"/>
  <c r="O204" i="79"/>
  <c r="U204" i="79" s="1"/>
  <c r="AK204" i="79" s="1"/>
  <c r="AJ203" i="79"/>
  <c r="AB203" i="79"/>
  <c r="Y203" i="79"/>
  <c r="AE203" i="79" s="1"/>
  <c r="AL203" i="79" s="1"/>
  <c r="R203" i="79"/>
  <c r="O203" i="79"/>
  <c r="U203" i="79" s="1"/>
  <c r="AK203" i="79" s="1"/>
  <c r="AB202" i="79"/>
  <c r="Y202" i="79"/>
  <c r="AE202" i="79" s="1"/>
  <c r="AL202" i="79" s="1"/>
  <c r="R202" i="79"/>
  <c r="O202" i="79"/>
  <c r="U202" i="79" s="1"/>
  <c r="AK202" i="79" s="1"/>
  <c r="AB201" i="79"/>
  <c r="Y201" i="79"/>
  <c r="AE201" i="79" s="1"/>
  <c r="AL201" i="79" s="1"/>
  <c r="R201" i="79"/>
  <c r="O201" i="79"/>
  <c r="U201" i="79" s="1"/>
  <c r="AK201" i="79" s="1"/>
  <c r="AJ200" i="79"/>
  <c r="AB200" i="79"/>
  <c r="Y200" i="79"/>
  <c r="AE200" i="79" s="1"/>
  <c r="AL200" i="79" s="1"/>
  <c r="R200" i="79"/>
  <c r="O200" i="79"/>
  <c r="U200" i="79" s="1"/>
  <c r="AK200" i="79" s="1"/>
  <c r="AB199" i="79"/>
  <c r="Y199" i="79"/>
  <c r="AE199" i="79" s="1"/>
  <c r="AL199" i="79" s="1"/>
  <c r="R199" i="79"/>
  <c r="O199" i="79"/>
  <c r="U199" i="79" s="1"/>
  <c r="AK199" i="79" s="1"/>
  <c r="AB198" i="79"/>
  <c r="Y198" i="79"/>
  <c r="AE198" i="79" s="1"/>
  <c r="AL198" i="79" s="1"/>
  <c r="R198" i="79"/>
  <c r="O198" i="79"/>
  <c r="U198" i="79" s="1"/>
  <c r="AK198" i="79" s="1"/>
  <c r="AJ197" i="79"/>
  <c r="AB197" i="79"/>
  <c r="Y197" i="79"/>
  <c r="AE197" i="79" s="1"/>
  <c r="AL197" i="79" s="1"/>
  <c r="R197" i="79"/>
  <c r="O197" i="79"/>
  <c r="U197" i="79" s="1"/>
  <c r="AK197" i="79" s="1"/>
  <c r="AB196" i="79"/>
  <c r="Y196" i="79"/>
  <c r="AE196" i="79" s="1"/>
  <c r="AL196" i="79" s="1"/>
  <c r="R196" i="79"/>
  <c r="O196" i="79"/>
  <c r="U196" i="79" s="1"/>
  <c r="AK196" i="79" s="1"/>
  <c r="AJ195" i="79"/>
  <c r="AB195" i="79"/>
  <c r="Y195" i="79"/>
  <c r="AE195" i="79" s="1"/>
  <c r="AL195" i="79" s="1"/>
  <c r="R195" i="79"/>
  <c r="O195" i="79"/>
  <c r="U195" i="79" s="1"/>
  <c r="AK195" i="79" s="1"/>
  <c r="AB194" i="79"/>
  <c r="Y194" i="79"/>
  <c r="AE194" i="79" s="1"/>
  <c r="AL194" i="79" s="1"/>
  <c r="R194" i="79"/>
  <c r="O194" i="79"/>
  <c r="U194" i="79" s="1"/>
  <c r="AK194" i="79" s="1"/>
  <c r="AB193" i="79"/>
  <c r="Y193" i="79"/>
  <c r="AE193" i="79" s="1"/>
  <c r="AL193" i="79" s="1"/>
  <c r="R193" i="79"/>
  <c r="O193" i="79"/>
  <c r="U193" i="79" s="1"/>
  <c r="AK193" i="79" s="1"/>
  <c r="AJ192" i="79"/>
  <c r="AB192" i="79"/>
  <c r="Y192" i="79"/>
  <c r="AE192" i="79" s="1"/>
  <c r="AL192" i="79" s="1"/>
  <c r="R192" i="79"/>
  <c r="O192" i="79"/>
  <c r="U192" i="79" s="1"/>
  <c r="AK192" i="79" s="1"/>
  <c r="AB191" i="79"/>
  <c r="Y191" i="79"/>
  <c r="AE191" i="79" s="1"/>
  <c r="AL191" i="79" s="1"/>
  <c r="R191" i="79"/>
  <c r="O191" i="79"/>
  <c r="U191" i="79" s="1"/>
  <c r="AK191" i="79" s="1"/>
  <c r="AB190" i="79"/>
  <c r="Y190" i="79"/>
  <c r="AE190" i="79" s="1"/>
  <c r="AL190" i="79" s="1"/>
  <c r="R190" i="79"/>
  <c r="O190" i="79"/>
  <c r="U190" i="79" s="1"/>
  <c r="AK190" i="79" s="1"/>
  <c r="AB189" i="79"/>
  <c r="Y189" i="79"/>
  <c r="AE189" i="79" s="1"/>
  <c r="AL189" i="79" s="1"/>
  <c r="R189" i="79"/>
  <c r="O189" i="79"/>
  <c r="U189" i="79" s="1"/>
  <c r="AK189" i="79" s="1"/>
  <c r="K189" i="79"/>
  <c r="AJ189" i="79" s="1"/>
  <c r="AC176" i="79"/>
  <c r="AA176" i="79"/>
  <c r="Z176" i="79"/>
  <c r="X176" i="79"/>
  <c r="W176" i="79"/>
  <c r="S176" i="79"/>
  <c r="Q176" i="79"/>
  <c r="Q178" i="79" s="1"/>
  <c r="AM178" i="79" s="1"/>
  <c r="P176" i="79"/>
  <c r="N176" i="79"/>
  <c r="N178" i="79" s="1"/>
  <c r="AL178" i="79" s="1"/>
  <c r="M176" i="79"/>
  <c r="I176" i="79"/>
  <c r="H176" i="79"/>
  <c r="G176" i="79"/>
  <c r="G178" i="79" s="1"/>
  <c r="AJ178" i="79" s="1"/>
  <c r="AJ175" i="79"/>
  <c r="AB175" i="79"/>
  <c r="Y175" i="79"/>
  <c r="AE175" i="79" s="1"/>
  <c r="AL175" i="79" s="1"/>
  <c r="R175" i="79"/>
  <c r="O175" i="79"/>
  <c r="U175" i="79" s="1"/>
  <c r="AK175" i="79" s="1"/>
  <c r="AB174" i="79"/>
  <c r="Y174" i="79"/>
  <c r="AE174" i="79" s="1"/>
  <c r="AL174" i="79" s="1"/>
  <c r="R174" i="79"/>
  <c r="O174" i="79"/>
  <c r="U174" i="79" s="1"/>
  <c r="AK174" i="79" s="1"/>
  <c r="AJ173" i="79"/>
  <c r="AB173" i="79"/>
  <c r="Y173" i="79"/>
  <c r="AE173" i="79" s="1"/>
  <c r="AL173" i="79" s="1"/>
  <c r="R173" i="79"/>
  <c r="O173" i="79"/>
  <c r="U173" i="79" s="1"/>
  <c r="AK173" i="79" s="1"/>
  <c r="AB172" i="79"/>
  <c r="Y172" i="79"/>
  <c r="AE172" i="79" s="1"/>
  <c r="AL172" i="79" s="1"/>
  <c r="R172" i="79"/>
  <c r="O172" i="79"/>
  <c r="U172" i="79" s="1"/>
  <c r="AK172" i="79" s="1"/>
  <c r="AB171" i="79"/>
  <c r="Y171" i="79"/>
  <c r="AE171" i="79" s="1"/>
  <c r="AL171" i="79" s="1"/>
  <c r="R171" i="79"/>
  <c r="O171" i="79"/>
  <c r="U171" i="79" s="1"/>
  <c r="AK171" i="79" s="1"/>
  <c r="AB170" i="79"/>
  <c r="Y170" i="79"/>
  <c r="AE170" i="79" s="1"/>
  <c r="AL170" i="79" s="1"/>
  <c r="R170" i="79"/>
  <c r="O170" i="79"/>
  <c r="U170" i="79" s="1"/>
  <c r="AK170" i="79" s="1"/>
  <c r="AB169" i="79"/>
  <c r="Y169" i="79"/>
  <c r="AE169" i="79" s="1"/>
  <c r="AL169" i="79" s="1"/>
  <c r="R169" i="79"/>
  <c r="O169" i="79"/>
  <c r="U169" i="79" s="1"/>
  <c r="AK169" i="79" s="1"/>
  <c r="AB168" i="79"/>
  <c r="Y168" i="79"/>
  <c r="AE168" i="79" s="1"/>
  <c r="AL168" i="79" s="1"/>
  <c r="R168" i="79"/>
  <c r="O168" i="79"/>
  <c r="U168" i="79" s="1"/>
  <c r="AK168" i="79" s="1"/>
  <c r="AJ167" i="79"/>
  <c r="AB167" i="79"/>
  <c r="Y167" i="79"/>
  <c r="AE167" i="79" s="1"/>
  <c r="AL167" i="79" s="1"/>
  <c r="R167" i="79"/>
  <c r="O167" i="79"/>
  <c r="U167" i="79" s="1"/>
  <c r="AK167" i="79" s="1"/>
  <c r="AB166" i="79"/>
  <c r="Y166" i="79"/>
  <c r="AE166" i="79" s="1"/>
  <c r="AL166" i="79" s="1"/>
  <c r="R166" i="79"/>
  <c r="O166" i="79"/>
  <c r="U166" i="79" s="1"/>
  <c r="AK166" i="79" s="1"/>
  <c r="AJ165" i="79"/>
  <c r="AB165" i="79"/>
  <c r="Y165" i="79"/>
  <c r="AE165" i="79" s="1"/>
  <c r="AL165" i="79" s="1"/>
  <c r="R165" i="79"/>
  <c r="O165" i="79"/>
  <c r="U165" i="79" s="1"/>
  <c r="AK165" i="79" s="1"/>
  <c r="AB164" i="79"/>
  <c r="Y164" i="79"/>
  <c r="AE164" i="79" s="1"/>
  <c r="AL164" i="79" s="1"/>
  <c r="R164" i="79"/>
  <c r="O164" i="79"/>
  <c r="U164" i="79" s="1"/>
  <c r="AK164" i="79" s="1"/>
  <c r="AB163" i="79"/>
  <c r="Y163" i="79"/>
  <c r="AE163" i="79" s="1"/>
  <c r="AL163" i="79" s="1"/>
  <c r="R163" i="79"/>
  <c r="O163" i="79"/>
  <c r="U163" i="79" s="1"/>
  <c r="AK163" i="79" s="1"/>
  <c r="AB162" i="79"/>
  <c r="Y162" i="79"/>
  <c r="AE162" i="79" s="1"/>
  <c r="AL162" i="79" s="1"/>
  <c r="R162" i="79"/>
  <c r="O162" i="79"/>
  <c r="U162" i="79" s="1"/>
  <c r="AK162" i="79" s="1"/>
  <c r="AB161" i="79"/>
  <c r="Y161" i="79"/>
  <c r="AE161" i="79" s="1"/>
  <c r="AL161" i="79" s="1"/>
  <c r="R161" i="79"/>
  <c r="O161" i="79"/>
  <c r="U161" i="79" s="1"/>
  <c r="AK161" i="79" s="1"/>
  <c r="AB160" i="79"/>
  <c r="Y160" i="79"/>
  <c r="AE160" i="79" s="1"/>
  <c r="AL160" i="79" s="1"/>
  <c r="R160" i="79"/>
  <c r="O160" i="79"/>
  <c r="U160" i="79" s="1"/>
  <c r="AK160" i="79" s="1"/>
  <c r="AB159" i="79"/>
  <c r="Y159" i="79"/>
  <c r="AE159" i="79" s="1"/>
  <c r="AL159" i="79" s="1"/>
  <c r="R159" i="79"/>
  <c r="O159" i="79"/>
  <c r="U159" i="79" s="1"/>
  <c r="AK159" i="79" s="1"/>
  <c r="AJ158" i="79"/>
  <c r="AB158" i="79"/>
  <c r="Y158" i="79"/>
  <c r="AE158" i="79" s="1"/>
  <c r="AL158" i="79" s="1"/>
  <c r="R158" i="79"/>
  <c r="O158" i="79"/>
  <c r="U158" i="79" s="1"/>
  <c r="AK158" i="79" s="1"/>
  <c r="AJ157" i="79"/>
  <c r="AB157" i="79"/>
  <c r="Y157" i="79"/>
  <c r="AE157" i="79" s="1"/>
  <c r="AL157" i="79" s="1"/>
  <c r="R157" i="79"/>
  <c r="O157" i="79"/>
  <c r="U157" i="79" s="1"/>
  <c r="AK157" i="79" s="1"/>
  <c r="AB156" i="79"/>
  <c r="Y156" i="79"/>
  <c r="AE156" i="79" s="1"/>
  <c r="AL156" i="79" s="1"/>
  <c r="R156" i="79"/>
  <c r="O156" i="79"/>
  <c r="U156" i="79" s="1"/>
  <c r="AK156" i="79" s="1"/>
  <c r="AB155" i="79"/>
  <c r="Y155" i="79"/>
  <c r="AE155" i="79" s="1"/>
  <c r="AL155" i="79" s="1"/>
  <c r="R155" i="79"/>
  <c r="O155" i="79"/>
  <c r="U155" i="79" s="1"/>
  <c r="AK155" i="79" s="1"/>
  <c r="AB154" i="79"/>
  <c r="Y154" i="79"/>
  <c r="AE154" i="79" s="1"/>
  <c r="AL154" i="79" s="1"/>
  <c r="R154" i="79"/>
  <c r="O154" i="79"/>
  <c r="U154" i="79" s="1"/>
  <c r="AK154" i="79" s="1"/>
  <c r="AJ153" i="79"/>
  <c r="AB153" i="79"/>
  <c r="Y153" i="79"/>
  <c r="AE153" i="79" s="1"/>
  <c r="AL153" i="79" s="1"/>
  <c r="R153" i="79"/>
  <c r="O153" i="79"/>
  <c r="U153" i="79" s="1"/>
  <c r="AK153" i="79" s="1"/>
  <c r="AB152" i="79"/>
  <c r="Y152" i="79"/>
  <c r="AE152" i="79" s="1"/>
  <c r="AL152" i="79" s="1"/>
  <c r="R152" i="79"/>
  <c r="O152" i="79"/>
  <c r="U152" i="79" s="1"/>
  <c r="AK152" i="79" s="1"/>
  <c r="K152" i="79"/>
  <c r="AJ152" i="79" s="1"/>
  <c r="AC139" i="79"/>
  <c r="AA139" i="79"/>
  <c r="Z139" i="79"/>
  <c r="X139" i="79"/>
  <c r="W139" i="79"/>
  <c r="S139" i="79"/>
  <c r="Q139" i="79"/>
  <c r="Q141" i="79" s="1"/>
  <c r="AM141" i="79" s="1"/>
  <c r="P139" i="79"/>
  <c r="N139" i="79"/>
  <c r="N141" i="79" s="1"/>
  <c r="AL141" i="79" s="1"/>
  <c r="M139" i="79"/>
  <c r="I139" i="79"/>
  <c r="H139" i="79"/>
  <c r="G139" i="79"/>
  <c r="N142" i="79" s="1"/>
  <c r="AJ142" i="79" s="1"/>
  <c r="AB138" i="79"/>
  <c r="Y138" i="79"/>
  <c r="AE138" i="79" s="1"/>
  <c r="AL138" i="79" s="1"/>
  <c r="R138" i="79"/>
  <c r="O138" i="79"/>
  <c r="U138" i="79" s="1"/>
  <c r="AK138" i="79" s="1"/>
  <c r="AJ137" i="79"/>
  <c r="AB137" i="79"/>
  <c r="Y137" i="79"/>
  <c r="AE137" i="79" s="1"/>
  <c r="AL137" i="79" s="1"/>
  <c r="R137" i="79"/>
  <c r="O137" i="79"/>
  <c r="U137" i="79" s="1"/>
  <c r="AK137" i="79" s="1"/>
  <c r="AB136" i="79"/>
  <c r="Y136" i="79"/>
  <c r="AE136" i="79" s="1"/>
  <c r="AL136" i="79" s="1"/>
  <c r="R136" i="79"/>
  <c r="O136" i="79"/>
  <c r="U136" i="79" s="1"/>
  <c r="AK136" i="79" s="1"/>
  <c r="AB135" i="79"/>
  <c r="Y135" i="79"/>
  <c r="AE135" i="79" s="1"/>
  <c r="AL135" i="79" s="1"/>
  <c r="R135" i="79"/>
  <c r="O135" i="79"/>
  <c r="U135" i="79" s="1"/>
  <c r="AK135" i="79" s="1"/>
  <c r="AB134" i="79"/>
  <c r="Y134" i="79"/>
  <c r="AE134" i="79" s="1"/>
  <c r="AL134" i="79" s="1"/>
  <c r="R134" i="79"/>
  <c r="O134" i="79"/>
  <c r="U134" i="79" s="1"/>
  <c r="AK134" i="79" s="1"/>
  <c r="AB133" i="79"/>
  <c r="Y133" i="79"/>
  <c r="AE133" i="79" s="1"/>
  <c r="AL133" i="79" s="1"/>
  <c r="R133" i="79"/>
  <c r="O133" i="79"/>
  <c r="U133" i="79" s="1"/>
  <c r="AK133" i="79" s="1"/>
  <c r="AJ132" i="79"/>
  <c r="AB132" i="79"/>
  <c r="Y132" i="79"/>
  <c r="AE132" i="79" s="1"/>
  <c r="AL132" i="79" s="1"/>
  <c r="R132" i="79"/>
  <c r="O132" i="79"/>
  <c r="U132" i="79" s="1"/>
  <c r="AK132" i="79" s="1"/>
  <c r="AB131" i="79"/>
  <c r="Y131" i="79"/>
  <c r="AE131" i="79" s="1"/>
  <c r="AL131" i="79" s="1"/>
  <c r="R131" i="79"/>
  <c r="O131" i="79"/>
  <c r="U131" i="79" s="1"/>
  <c r="AK131" i="79" s="1"/>
  <c r="AB130" i="79"/>
  <c r="Y130" i="79"/>
  <c r="AE130" i="79" s="1"/>
  <c r="AL130" i="79" s="1"/>
  <c r="R130" i="79"/>
  <c r="O130" i="79"/>
  <c r="U130" i="79" s="1"/>
  <c r="AK130" i="79" s="1"/>
  <c r="AJ129" i="79"/>
  <c r="AB129" i="79"/>
  <c r="Y129" i="79"/>
  <c r="AE129" i="79" s="1"/>
  <c r="AL129" i="79" s="1"/>
  <c r="R129" i="79"/>
  <c r="O129" i="79"/>
  <c r="U129" i="79" s="1"/>
  <c r="AK129" i="79" s="1"/>
  <c r="AJ128" i="79"/>
  <c r="AB128" i="79"/>
  <c r="Y128" i="79"/>
  <c r="AE128" i="79" s="1"/>
  <c r="AL128" i="79" s="1"/>
  <c r="R128" i="79"/>
  <c r="O128" i="79"/>
  <c r="U128" i="79" s="1"/>
  <c r="AK128" i="79" s="1"/>
  <c r="AJ127" i="79"/>
  <c r="AB127" i="79"/>
  <c r="Y127" i="79"/>
  <c r="AE127" i="79" s="1"/>
  <c r="AL127" i="79" s="1"/>
  <c r="R127" i="79"/>
  <c r="O127" i="79"/>
  <c r="U127" i="79" s="1"/>
  <c r="AK127" i="79" s="1"/>
  <c r="AB126" i="79"/>
  <c r="Y126" i="79"/>
  <c r="AE126" i="79" s="1"/>
  <c r="AL126" i="79" s="1"/>
  <c r="R126" i="79"/>
  <c r="O126" i="79"/>
  <c r="U126" i="79" s="1"/>
  <c r="AK126" i="79" s="1"/>
  <c r="AB125" i="79"/>
  <c r="Y125" i="79"/>
  <c r="AE125" i="79" s="1"/>
  <c r="AL125" i="79" s="1"/>
  <c r="R125" i="79"/>
  <c r="O125" i="79"/>
  <c r="U125" i="79" s="1"/>
  <c r="AK125" i="79" s="1"/>
  <c r="AJ124" i="79"/>
  <c r="AB124" i="79"/>
  <c r="Y124" i="79"/>
  <c r="AE124" i="79" s="1"/>
  <c r="AL124" i="79" s="1"/>
  <c r="R124" i="79"/>
  <c r="O124" i="79"/>
  <c r="U124" i="79" s="1"/>
  <c r="AK124" i="79" s="1"/>
  <c r="AB123" i="79"/>
  <c r="Y123" i="79"/>
  <c r="AE123" i="79" s="1"/>
  <c r="AL123" i="79" s="1"/>
  <c r="R123" i="79"/>
  <c r="O123" i="79"/>
  <c r="U123" i="79" s="1"/>
  <c r="AK123" i="79" s="1"/>
  <c r="AB122" i="79"/>
  <c r="Y122" i="79"/>
  <c r="AE122" i="79" s="1"/>
  <c r="AL122" i="79" s="1"/>
  <c r="R122" i="79"/>
  <c r="O122" i="79"/>
  <c r="U122" i="79" s="1"/>
  <c r="AK122" i="79" s="1"/>
  <c r="AB121" i="79"/>
  <c r="Y121" i="79"/>
  <c r="AE121" i="79" s="1"/>
  <c r="AL121" i="79" s="1"/>
  <c r="R121" i="79"/>
  <c r="O121" i="79"/>
  <c r="U121" i="79" s="1"/>
  <c r="AK121" i="79" s="1"/>
  <c r="AJ120" i="79"/>
  <c r="AB120" i="79"/>
  <c r="Y120" i="79"/>
  <c r="AE120" i="79" s="1"/>
  <c r="AL120" i="79" s="1"/>
  <c r="R120" i="79"/>
  <c r="O120" i="79"/>
  <c r="U120" i="79" s="1"/>
  <c r="AK120" i="79" s="1"/>
  <c r="AJ119" i="79"/>
  <c r="AB119" i="79"/>
  <c r="Y119" i="79"/>
  <c r="AE119" i="79" s="1"/>
  <c r="AL119" i="79" s="1"/>
  <c r="R119" i="79"/>
  <c r="O119" i="79"/>
  <c r="U119" i="79" s="1"/>
  <c r="AK119" i="79" s="1"/>
  <c r="AB118" i="79"/>
  <c r="Y118" i="79"/>
  <c r="AE118" i="79" s="1"/>
  <c r="AL118" i="79" s="1"/>
  <c r="R118" i="79"/>
  <c r="O118" i="79"/>
  <c r="U118" i="79" s="1"/>
  <c r="AK118" i="79" s="1"/>
  <c r="AB117" i="79"/>
  <c r="Y117" i="79"/>
  <c r="AE117" i="79" s="1"/>
  <c r="AL117" i="79" s="1"/>
  <c r="R117" i="79"/>
  <c r="O117" i="79"/>
  <c r="U117" i="79" s="1"/>
  <c r="AK117" i="79" s="1"/>
  <c r="AB116" i="79"/>
  <c r="Y116" i="79"/>
  <c r="AE116" i="79" s="1"/>
  <c r="AL116" i="79" s="1"/>
  <c r="R116" i="79"/>
  <c r="O116" i="79"/>
  <c r="U116" i="79" s="1"/>
  <c r="AK116" i="79" s="1"/>
  <c r="AB115" i="79"/>
  <c r="Y115" i="79"/>
  <c r="AE115" i="79" s="1"/>
  <c r="AL115" i="79" s="1"/>
  <c r="R115" i="79"/>
  <c r="O115" i="79"/>
  <c r="U115" i="79" s="1"/>
  <c r="AK115" i="79" s="1"/>
  <c r="K115" i="79"/>
  <c r="AJ115" i="79" s="1"/>
  <c r="AC102" i="79"/>
  <c r="AA102" i="79"/>
  <c r="Z102" i="79"/>
  <c r="X102" i="79"/>
  <c r="W102" i="79"/>
  <c r="S102" i="79"/>
  <c r="Q102" i="79"/>
  <c r="Q104" i="79" s="1"/>
  <c r="AM104" i="79" s="1"/>
  <c r="P102" i="79"/>
  <c r="N102" i="79"/>
  <c r="N104" i="79" s="1"/>
  <c r="AL104" i="79" s="1"/>
  <c r="M102" i="79"/>
  <c r="I102" i="79"/>
  <c r="H102" i="79"/>
  <c r="G102" i="79"/>
  <c r="AB101" i="79"/>
  <c r="Y101" i="79"/>
  <c r="AE101" i="79" s="1"/>
  <c r="AL101" i="79" s="1"/>
  <c r="R101" i="79"/>
  <c r="O101" i="79"/>
  <c r="U101" i="79" s="1"/>
  <c r="AK101" i="79" s="1"/>
  <c r="AB100" i="79"/>
  <c r="Y100" i="79"/>
  <c r="AE100" i="79" s="1"/>
  <c r="AL100" i="79" s="1"/>
  <c r="R100" i="79"/>
  <c r="O100" i="79"/>
  <c r="U100" i="79" s="1"/>
  <c r="AK100" i="79" s="1"/>
  <c r="AB99" i="79"/>
  <c r="Y99" i="79"/>
  <c r="AE99" i="79" s="1"/>
  <c r="AL99" i="79" s="1"/>
  <c r="R99" i="79"/>
  <c r="O99" i="79"/>
  <c r="U99" i="79" s="1"/>
  <c r="AK99" i="79" s="1"/>
  <c r="AJ98" i="79"/>
  <c r="AB98" i="79"/>
  <c r="Y98" i="79"/>
  <c r="AE98" i="79" s="1"/>
  <c r="AL98" i="79" s="1"/>
  <c r="R98" i="79"/>
  <c r="O98" i="79"/>
  <c r="U98" i="79" s="1"/>
  <c r="AK98" i="79" s="1"/>
  <c r="AJ97" i="79"/>
  <c r="AB97" i="79"/>
  <c r="Y97" i="79"/>
  <c r="AE97" i="79" s="1"/>
  <c r="AL97" i="79" s="1"/>
  <c r="R97" i="79"/>
  <c r="O97" i="79"/>
  <c r="U97" i="79" s="1"/>
  <c r="AK97" i="79" s="1"/>
  <c r="AB96" i="79"/>
  <c r="Y96" i="79"/>
  <c r="AE96" i="79" s="1"/>
  <c r="AL96" i="79" s="1"/>
  <c r="R96" i="79"/>
  <c r="O96" i="79"/>
  <c r="U96" i="79" s="1"/>
  <c r="AK96" i="79" s="1"/>
  <c r="AB95" i="79"/>
  <c r="Y95" i="79"/>
  <c r="AE95" i="79" s="1"/>
  <c r="AL95" i="79" s="1"/>
  <c r="R95" i="79"/>
  <c r="O95" i="79"/>
  <c r="U95" i="79" s="1"/>
  <c r="AK95" i="79" s="1"/>
  <c r="AJ94" i="79"/>
  <c r="AB94" i="79"/>
  <c r="Y94" i="79"/>
  <c r="AE94" i="79" s="1"/>
  <c r="AL94" i="79" s="1"/>
  <c r="R94" i="79"/>
  <c r="O94" i="79"/>
  <c r="U94" i="79" s="1"/>
  <c r="AK94" i="79" s="1"/>
  <c r="AB93" i="79"/>
  <c r="Y93" i="79"/>
  <c r="AE93" i="79" s="1"/>
  <c r="AL93" i="79" s="1"/>
  <c r="R93" i="79"/>
  <c r="O93" i="79"/>
  <c r="U93" i="79" s="1"/>
  <c r="AK93" i="79" s="1"/>
  <c r="AB92" i="79"/>
  <c r="Y92" i="79"/>
  <c r="AE92" i="79" s="1"/>
  <c r="AL92" i="79" s="1"/>
  <c r="R92" i="79"/>
  <c r="O92" i="79"/>
  <c r="U92" i="79" s="1"/>
  <c r="AK92" i="79" s="1"/>
  <c r="AJ91" i="79"/>
  <c r="AB91" i="79"/>
  <c r="Y91" i="79"/>
  <c r="AE91" i="79" s="1"/>
  <c r="AL91" i="79" s="1"/>
  <c r="R91" i="79"/>
  <c r="O91" i="79"/>
  <c r="U91" i="79" s="1"/>
  <c r="AK91" i="79" s="1"/>
  <c r="AJ90" i="79"/>
  <c r="AB90" i="79"/>
  <c r="Y90" i="79"/>
  <c r="AE90" i="79" s="1"/>
  <c r="AL90" i="79" s="1"/>
  <c r="R90" i="79"/>
  <c r="O90" i="79"/>
  <c r="U90" i="79" s="1"/>
  <c r="AK90" i="79" s="1"/>
  <c r="AJ89" i="79"/>
  <c r="AB89" i="79"/>
  <c r="Y89" i="79"/>
  <c r="AE89" i="79" s="1"/>
  <c r="AL89" i="79" s="1"/>
  <c r="R89" i="79"/>
  <c r="O89" i="79"/>
  <c r="U89" i="79" s="1"/>
  <c r="AK89" i="79" s="1"/>
  <c r="AB88" i="79"/>
  <c r="Y88" i="79"/>
  <c r="AE88" i="79" s="1"/>
  <c r="AL88" i="79" s="1"/>
  <c r="R88" i="79"/>
  <c r="O88" i="79"/>
  <c r="U88" i="79" s="1"/>
  <c r="AK88" i="79" s="1"/>
  <c r="AB87" i="79"/>
  <c r="Y87" i="79"/>
  <c r="AE87" i="79" s="1"/>
  <c r="AL87" i="79" s="1"/>
  <c r="R87" i="79"/>
  <c r="O87" i="79"/>
  <c r="U87" i="79" s="1"/>
  <c r="AK87" i="79" s="1"/>
  <c r="AJ86" i="79"/>
  <c r="AB86" i="79"/>
  <c r="Y86" i="79"/>
  <c r="AE86" i="79" s="1"/>
  <c r="AL86" i="79" s="1"/>
  <c r="R86" i="79"/>
  <c r="O86" i="79"/>
  <c r="U86" i="79" s="1"/>
  <c r="AK86" i="79" s="1"/>
  <c r="AB85" i="79"/>
  <c r="Y85" i="79"/>
  <c r="AE85" i="79" s="1"/>
  <c r="AL85" i="79" s="1"/>
  <c r="R85" i="79"/>
  <c r="O85" i="79"/>
  <c r="U85" i="79" s="1"/>
  <c r="AK85" i="79" s="1"/>
  <c r="AB84" i="79"/>
  <c r="Y84" i="79"/>
  <c r="AE84" i="79" s="1"/>
  <c r="AL84" i="79" s="1"/>
  <c r="R84" i="79"/>
  <c r="O84" i="79"/>
  <c r="U84" i="79" s="1"/>
  <c r="AK84" i="79" s="1"/>
  <c r="AB83" i="79"/>
  <c r="Y83" i="79"/>
  <c r="AE83" i="79" s="1"/>
  <c r="AL83" i="79" s="1"/>
  <c r="R83" i="79"/>
  <c r="O83" i="79"/>
  <c r="U83" i="79" s="1"/>
  <c r="AK83" i="79" s="1"/>
  <c r="AJ82" i="79"/>
  <c r="AB82" i="79"/>
  <c r="Y82" i="79"/>
  <c r="AE82" i="79" s="1"/>
  <c r="AL82" i="79" s="1"/>
  <c r="R82" i="79"/>
  <c r="O82" i="79"/>
  <c r="U82" i="79" s="1"/>
  <c r="AK82" i="79" s="1"/>
  <c r="AJ81" i="79"/>
  <c r="AB81" i="79"/>
  <c r="Y81" i="79"/>
  <c r="AE81" i="79" s="1"/>
  <c r="AL81" i="79" s="1"/>
  <c r="R81" i="79"/>
  <c r="O81" i="79"/>
  <c r="U81" i="79" s="1"/>
  <c r="AK81" i="79" s="1"/>
  <c r="AJ80" i="79"/>
  <c r="AB80" i="79"/>
  <c r="Y80" i="79"/>
  <c r="AE80" i="79" s="1"/>
  <c r="AL80" i="79" s="1"/>
  <c r="R80" i="79"/>
  <c r="O80" i="79"/>
  <c r="U80" i="79" s="1"/>
  <c r="AK80" i="79" s="1"/>
  <c r="AB79" i="79"/>
  <c r="Y79" i="79"/>
  <c r="AE79" i="79" s="1"/>
  <c r="AL79" i="79" s="1"/>
  <c r="R79" i="79"/>
  <c r="O79" i="79"/>
  <c r="U79" i="79" s="1"/>
  <c r="AK79" i="79" s="1"/>
  <c r="AB78" i="79"/>
  <c r="Y78" i="79"/>
  <c r="AE78" i="79" s="1"/>
  <c r="AL78" i="79" s="1"/>
  <c r="R78" i="79"/>
  <c r="O78" i="79"/>
  <c r="U78" i="79" s="1"/>
  <c r="AK78" i="79" s="1"/>
  <c r="K78" i="79"/>
  <c r="AJ78" i="79" s="1"/>
  <c r="AC65" i="79"/>
  <c r="AA65" i="79"/>
  <c r="Z65" i="79"/>
  <c r="X65" i="79"/>
  <c r="W65" i="79"/>
  <c r="S65" i="79"/>
  <c r="Q65" i="79"/>
  <c r="Q67" i="79" s="1"/>
  <c r="AM67" i="79" s="1"/>
  <c r="P65" i="79"/>
  <c r="N65" i="79"/>
  <c r="M65" i="79"/>
  <c r="I65" i="79"/>
  <c r="H65" i="79"/>
  <c r="H67" i="79" s="1"/>
  <c r="AK67" i="79" s="1"/>
  <c r="G65" i="79"/>
  <c r="AJ64" i="79"/>
  <c r="AB64" i="79"/>
  <c r="Y64" i="79"/>
  <c r="AE64" i="79" s="1"/>
  <c r="AL64" i="79" s="1"/>
  <c r="R64" i="79"/>
  <c r="O64" i="79"/>
  <c r="U64" i="79" s="1"/>
  <c r="AK64" i="79" s="1"/>
  <c r="AJ63" i="79"/>
  <c r="AB63" i="79"/>
  <c r="Y63" i="79"/>
  <c r="AE63" i="79" s="1"/>
  <c r="AL63" i="79" s="1"/>
  <c r="R63" i="79"/>
  <c r="O63" i="79"/>
  <c r="U63" i="79" s="1"/>
  <c r="AK63" i="79" s="1"/>
  <c r="AB62" i="79"/>
  <c r="Y62" i="79"/>
  <c r="AE62" i="79" s="1"/>
  <c r="AL62" i="79" s="1"/>
  <c r="R62" i="79"/>
  <c r="O62" i="79"/>
  <c r="U62" i="79" s="1"/>
  <c r="AK62" i="79" s="1"/>
  <c r="AB61" i="79"/>
  <c r="Y61" i="79"/>
  <c r="AE61" i="79" s="1"/>
  <c r="AL61" i="79" s="1"/>
  <c r="R61" i="79"/>
  <c r="O61" i="79"/>
  <c r="U61" i="79" s="1"/>
  <c r="AK61" i="79" s="1"/>
  <c r="AJ60" i="79"/>
  <c r="AB60" i="79"/>
  <c r="Y60" i="79"/>
  <c r="AE60" i="79" s="1"/>
  <c r="AL60" i="79" s="1"/>
  <c r="R60" i="79"/>
  <c r="O60" i="79"/>
  <c r="U60" i="79" s="1"/>
  <c r="AK60" i="79" s="1"/>
  <c r="AB59" i="79"/>
  <c r="Y59" i="79"/>
  <c r="AE59" i="79" s="1"/>
  <c r="AL59" i="79" s="1"/>
  <c r="R59" i="79"/>
  <c r="O59" i="79"/>
  <c r="U59" i="79" s="1"/>
  <c r="AK59" i="79" s="1"/>
  <c r="AB58" i="79"/>
  <c r="Y58" i="79"/>
  <c r="AE58" i="79" s="1"/>
  <c r="AL58" i="79" s="1"/>
  <c r="R58" i="79"/>
  <c r="O58" i="79"/>
  <c r="U58" i="79" s="1"/>
  <c r="AK58" i="79" s="1"/>
  <c r="AB57" i="79"/>
  <c r="Y57" i="79"/>
  <c r="AE57" i="79" s="1"/>
  <c r="AL57" i="79" s="1"/>
  <c r="R57" i="79"/>
  <c r="O57" i="79"/>
  <c r="U57" i="79" s="1"/>
  <c r="AK57" i="79" s="1"/>
  <c r="AJ56" i="79"/>
  <c r="AB56" i="79"/>
  <c r="Y56" i="79"/>
  <c r="AE56" i="79" s="1"/>
  <c r="AL56" i="79" s="1"/>
  <c r="R56" i="79"/>
  <c r="O56" i="79"/>
  <c r="U56" i="79" s="1"/>
  <c r="AK56" i="79" s="1"/>
  <c r="AJ55" i="79"/>
  <c r="AB55" i="79"/>
  <c r="Y55" i="79"/>
  <c r="AE55" i="79" s="1"/>
  <c r="AL55" i="79" s="1"/>
  <c r="R55" i="79"/>
  <c r="O55" i="79"/>
  <c r="U55" i="79" s="1"/>
  <c r="AK55" i="79" s="1"/>
  <c r="AB54" i="79"/>
  <c r="Y54" i="79"/>
  <c r="AE54" i="79" s="1"/>
  <c r="AL54" i="79" s="1"/>
  <c r="R54" i="79"/>
  <c r="O54" i="79"/>
  <c r="U54" i="79" s="1"/>
  <c r="AK54" i="79" s="1"/>
  <c r="AJ53" i="79"/>
  <c r="AB53" i="79"/>
  <c r="Y53" i="79"/>
  <c r="AE53" i="79" s="1"/>
  <c r="AL53" i="79" s="1"/>
  <c r="R53" i="79"/>
  <c r="O53" i="79"/>
  <c r="U53" i="79" s="1"/>
  <c r="AK53" i="79" s="1"/>
  <c r="AB52" i="79"/>
  <c r="Y52" i="79"/>
  <c r="AE52" i="79" s="1"/>
  <c r="AL52" i="79" s="1"/>
  <c r="R52" i="79"/>
  <c r="O52" i="79"/>
  <c r="U52" i="79" s="1"/>
  <c r="AK52" i="79" s="1"/>
  <c r="AJ51" i="79"/>
  <c r="AB51" i="79"/>
  <c r="Y51" i="79"/>
  <c r="AE51" i="79" s="1"/>
  <c r="AL51" i="79" s="1"/>
  <c r="R51" i="79"/>
  <c r="O51" i="79"/>
  <c r="U51" i="79" s="1"/>
  <c r="AK51" i="79" s="1"/>
  <c r="AB50" i="79"/>
  <c r="Y50" i="79"/>
  <c r="AE50" i="79" s="1"/>
  <c r="AL50" i="79" s="1"/>
  <c r="R50" i="79"/>
  <c r="O50" i="79"/>
  <c r="U50" i="79" s="1"/>
  <c r="AK50" i="79" s="1"/>
  <c r="AB49" i="79"/>
  <c r="Y49" i="79"/>
  <c r="AE49" i="79" s="1"/>
  <c r="AL49" i="79" s="1"/>
  <c r="R49" i="79"/>
  <c r="O49" i="79"/>
  <c r="U49" i="79" s="1"/>
  <c r="AK49" i="79" s="1"/>
  <c r="AJ48" i="79"/>
  <c r="AB48" i="79"/>
  <c r="Y48" i="79"/>
  <c r="AE48" i="79" s="1"/>
  <c r="AL48" i="79" s="1"/>
  <c r="R48" i="79"/>
  <c r="O48" i="79"/>
  <c r="U48" i="79" s="1"/>
  <c r="AK48" i="79" s="1"/>
  <c r="AJ47" i="79"/>
  <c r="AB47" i="79"/>
  <c r="Y47" i="79"/>
  <c r="AE47" i="79" s="1"/>
  <c r="AL47" i="79" s="1"/>
  <c r="R47" i="79"/>
  <c r="O47" i="79"/>
  <c r="U47" i="79" s="1"/>
  <c r="AK47" i="79" s="1"/>
  <c r="AB46" i="79"/>
  <c r="Y46" i="79"/>
  <c r="AE46" i="79" s="1"/>
  <c r="AL46" i="79" s="1"/>
  <c r="R46" i="79"/>
  <c r="O46" i="79"/>
  <c r="U46" i="79" s="1"/>
  <c r="AK46" i="79" s="1"/>
  <c r="AJ45" i="79"/>
  <c r="I133" i="2" s="1"/>
  <c r="AB45" i="79"/>
  <c r="Y45" i="79"/>
  <c r="AE45" i="79" s="1"/>
  <c r="AL45" i="79" s="1"/>
  <c r="R45" i="79"/>
  <c r="O45" i="79"/>
  <c r="U45" i="79" s="1"/>
  <c r="AK45" i="79" s="1"/>
  <c r="AJ44" i="79"/>
  <c r="AB44" i="79"/>
  <c r="Y44" i="79"/>
  <c r="AE44" i="79" s="1"/>
  <c r="AL44" i="79" s="1"/>
  <c r="R44" i="79"/>
  <c r="O44" i="79"/>
  <c r="U44" i="79" s="1"/>
  <c r="AK44" i="79" s="1"/>
  <c r="AJ43" i="79"/>
  <c r="AB43" i="79"/>
  <c r="Y43" i="79"/>
  <c r="AE43" i="79" s="1"/>
  <c r="AL43" i="79" s="1"/>
  <c r="R43" i="79"/>
  <c r="O43" i="79"/>
  <c r="U43" i="79" s="1"/>
  <c r="AK43" i="79" s="1"/>
  <c r="AB42" i="79"/>
  <c r="Y42" i="79"/>
  <c r="AE42" i="79" s="1"/>
  <c r="AL42" i="79" s="1"/>
  <c r="R42" i="79"/>
  <c r="O42" i="79"/>
  <c r="U42" i="79" s="1"/>
  <c r="AK42" i="79" s="1"/>
  <c r="AB41" i="79"/>
  <c r="Y41" i="79"/>
  <c r="AE41" i="79" s="1"/>
  <c r="AL41" i="79" s="1"/>
  <c r="R41" i="79"/>
  <c r="O41" i="79"/>
  <c r="U41" i="79" s="1"/>
  <c r="AK41" i="79" s="1"/>
  <c r="K41" i="79"/>
  <c r="AJ41" i="79" s="1"/>
  <c r="L131" i="78"/>
  <c r="I131" i="78"/>
  <c r="L130" i="78"/>
  <c r="I130" i="78"/>
  <c r="L128" i="78"/>
  <c r="I128" i="78"/>
  <c r="L127" i="78"/>
  <c r="I127" i="78"/>
  <c r="L125" i="78"/>
  <c r="I125" i="78"/>
  <c r="L124" i="78"/>
  <c r="I124" i="78"/>
  <c r="L123" i="78"/>
  <c r="I123" i="78"/>
  <c r="L122" i="78"/>
  <c r="I122" i="78"/>
  <c r="L121" i="78"/>
  <c r="I121" i="78"/>
  <c r="L120" i="78"/>
  <c r="I120" i="78"/>
  <c r="L118" i="78"/>
  <c r="I118" i="78"/>
  <c r="L117" i="78"/>
  <c r="I117" i="78"/>
  <c r="P102" i="78"/>
  <c r="O102" i="78"/>
  <c r="N102" i="78"/>
  <c r="M102" i="78"/>
  <c r="L102" i="78"/>
  <c r="K102" i="78"/>
  <c r="J102" i="78"/>
  <c r="I102" i="78"/>
  <c r="H102" i="78"/>
  <c r="G102" i="78"/>
  <c r="P99" i="78"/>
  <c r="O99" i="78"/>
  <c r="N99" i="78"/>
  <c r="M99" i="78"/>
  <c r="L99" i="78"/>
  <c r="K99" i="78"/>
  <c r="J99" i="78"/>
  <c r="I99" i="78"/>
  <c r="H99" i="78"/>
  <c r="G99" i="78"/>
  <c r="P92" i="78"/>
  <c r="O92" i="78"/>
  <c r="N92" i="78"/>
  <c r="M92" i="78"/>
  <c r="L92" i="78"/>
  <c r="K92" i="78"/>
  <c r="J92" i="78"/>
  <c r="I92" i="78"/>
  <c r="H92" i="78"/>
  <c r="G92" i="78"/>
  <c r="P89" i="78"/>
  <c r="O89" i="78"/>
  <c r="N89" i="78"/>
  <c r="M89" i="78"/>
  <c r="L89" i="78"/>
  <c r="K89" i="78"/>
  <c r="J89" i="78"/>
  <c r="I89" i="78"/>
  <c r="H89" i="78"/>
  <c r="G89" i="78"/>
  <c r="P88" i="78"/>
  <c r="O88" i="78"/>
  <c r="N88" i="78"/>
  <c r="M88" i="78"/>
  <c r="L88" i="78"/>
  <c r="K88" i="78"/>
  <c r="J88" i="78"/>
  <c r="I88" i="78"/>
  <c r="H88" i="78"/>
  <c r="G88" i="78"/>
  <c r="L75" i="78"/>
  <c r="K75" i="78"/>
  <c r="H75" i="78"/>
  <c r="G75" i="78"/>
  <c r="L72" i="78"/>
  <c r="K72" i="78"/>
  <c r="H72" i="78"/>
  <c r="G72" i="78"/>
  <c r="L65" i="78"/>
  <c r="K65" i="78"/>
  <c r="H65" i="78"/>
  <c r="G65" i="78"/>
  <c r="L62" i="78"/>
  <c r="K62" i="78"/>
  <c r="H62" i="78"/>
  <c r="G62" i="78"/>
  <c r="L61" i="78"/>
  <c r="K61" i="78"/>
  <c r="H61" i="78"/>
  <c r="G61" i="78"/>
  <c r="J48" i="78"/>
  <c r="I48" i="78"/>
  <c r="H48" i="78"/>
  <c r="G48" i="78"/>
  <c r="J45" i="78"/>
  <c r="I45" i="78"/>
  <c r="H45" i="78"/>
  <c r="G45" i="78"/>
  <c r="J38" i="78"/>
  <c r="I38" i="78"/>
  <c r="H38" i="78"/>
  <c r="G38" i="78"/>
  <c r="J35" i="78"/>
  <c r="I35" i="78"/>
  <c r="H35" i="78"/>
  <c r="G35" i="78"/>
  <c r="J34" i="78"/>
  <c r="I34" i="78"/>
  <c r="H34" i="78"/>
  <c r="G142" i="78" s="1"/>
  <c r="J142" i="78" s="1"/>
  <c r="G34" i="78"/>
  <c r="G141" i="78" s="1"/>
  <c r="J141" i="78" s="1"/>
  <c r="S327" i="79" l="1"/>
  <c r="AM327" i="79" s="1"/>
  <c r="N121" i="78"/>
  <c r="N117" i="78"/>
  <c r="N130" i="78"/>
  <c r="R398" i="79"/>
  <c r="S253" i="79"/>
  <c r="AM253" i="79" s="1"/>
  <c r="S438" i="79"/>
  <c r="AM438" i="79" s="1"/>
  <c r="N105" i="79"/>
  <c r="AJ105" i="79" s="1"/>
  <c r="S364" i="79"/>
  <c r="AM364" i="79" s="1"/>
  <c r="S401" i="79"/>
  <c r="AM401" i="79" s="1"/>
  <c r="O361" i="79"/>
  <c r="O65" i="79"/>
  <c r="S475" i="79"/>
  <c r="AM475" i="79" s="1"/>
  <c r="AB176" i="79"/>
  <c r="G141" i="79"/>
  <c r="AJ141" i="79" s="1"/>
  <c r="Q68" i="79"/>
  <c r="AK68" i="79" s="1"/>
  <c r="I129" i="2"/>
  <c r="S68" i="79"/>
  <c r="AM68" i="79" s="1"/>
  <c r="S142" i="79"/>
  <c r="AM142" i="79" s="1"/>
  <c r="H178" i="79"/>
  <c r="AK178" i="79" s="1"/>
  <c r="Q179" i="79"/>
  <c r="AK179" i="79" s="1"/>
  <c r="H215" i="79"/>
  <c r="AK215" i="79" s="1"/>
  <c r="Q216" i="79"/>
  <c r="AK216" i="79" s="1"/>
  <c r="G437" i="79"/>
  <c r="AJ437" i="79" s="1"/>
  <c r="N438" i="79"/>
  <c r="AJ438" i="79" s="1"/>
  <c r="Y435" i="79"/>
  <c r="H474" i="79"/>
  <c r="AK474" i="79" s="1"/>
  <c r="Q475" i="79"/>
  <c r="AK475" i="79" s="1"/>
  <c r="N131" i="78"/>
  <c r="G67" i="79"/>
  <c r="AJ67" i="79" s="1"/>
  <c r="N68" i="79"/>
  <c r="AJ68" i="79" s="1"/>
  <c r="G104" i="79"/>
  <c r="AJ104" i="79" s="1"/>
  <c r="O139" i="79"/>
  <c r="S179" i="79"/>
  <c r="AM179" i="79" s="1"/>
  <c r="S216" i="79"/>
  <c r="AM216" i="79" s="1"/>
  <c r="G252" i="79"/>
  <c r="AJ252" i="79" s="1"/>
  <c r="N253" i="79"/>
  <c r="AJ253" i="79" s="1"/>
  <c r="O287" i="79"/>
  <c r="H437" i="79"/>
  <c r="AK437" i="79" s="1"/>
  <c r="Q438" i="79"/>
  <c r="AK438" i="79" s="1"/>
  <c r="O176" i="79"/>
  <c r="O213" i="79"/>
  <c r="AB213" i="79"/>
  <c r="H252" i="79"/>
  <c r="AK252" i="79" s="1"/>
  <c r="Q253" i="79"/>
  <c r="AK253" i="79" s="1"/>
  <c r="G326" i="79"/>
  <c r="AJ326" i="79" s="1"/>
  <c r="N327" i="79"/>
  <c r="AJ327" i="79" s="1"/>
  <c r="G363" i="79"/>
  <c r="AJ363" i="79" s="1"/>
  <c r="N364" i="79"/>
  <c r="AJ364" i="79" s="1"/>
  <c r="G400" i="79"/>
  <c r="AJ400" i="79" s="1"/>
  <c r="N401" i="79"/>
  <c r="AJ401" i="79" s="1"/>
  <c r="H326" i="79"/>
  <c r="AK326" i="79" s="1"/>
  <c r="Q327" i="79"/>
  <c r="AK327" i="79" s="1"/>
  <c r="H363" i="79"/>
  <c r="AK363" i="79" s="1"/>
  <c r="Q364" i="79"/>
  <c r="AK364" i="79" s="1"/>
  <c r="H400" i="79"/>
  <c r="AK400" i="79" s="1"/>
  <c r="Q401" i="79"/>
  <c r="AK401" i="79" s="1"/>
  <c r="N123" i="78"/>
  <c r="H104" i="79"/>
  <c r="AK104" i="79" s="1"/>
  <c r="Q105" i="79"/>
  <c r="AK105" i="79" s="1"/>
  <c r="G289" i="79"/>
  <c r="AJ289" i="79" s="1"/>
  <c r="N290" i="79"/>
  <c r="AJ290" i="79" s="1"/>
  <c r="H289" i="79"/>
  <c r="AK289" i="79" s="1"/>
  <c r="Q290" i="79"/>
  <c r="AK290" i="79" s="1"/>
  <c r="S105" i="79"/>
  <c r="AM105" i="79" s="1"/>
  <c r="H141" i="79"/>
  <c r="AK141" i="79" s="1"/>
  <c r="Q142" i="79"/>
  <c r="AK142" i="79" s="1"/>
  <c r="N179" i="79"/>
  <c r="AJ179" i="79" s="1"/>
  <c r="G215" i="79"/>
  <c r="AJ215" i="79" s="1"/>
  <c r="N216" i="79"/>
  <c r="AJ216" i="79" s="1"/>
  <c r="S290" i="79"/>
  <c r="AM290" i="79" s="1"/>
  <c r="R324" i="79"/>
  <c r="G474" i="79"/>
  <c r="AJ474" i="79" s="1"/>
  <c r="N475" i="79"/>
  <c r="AJ475" i="79" s="1"/>
  <c r="I141" i="2"/>
  <c r="M151" i="2"/>
  <c r="N120" i="78"/>
  <c r="N122" i="78"/>
  <c r="N127" i="78"/>
  <c r="M129" i="2"/>
  <c r="I138" i="2"/>
  <c r="AB65" i="79"/>
  <c r="AB139" i="79"/>
  <c r="Y176" i="79"/>
  <c r="R287" i="79"/>
  <c r="N289" i="79"/>
  <c r="AL289" i="79" s="1"/>
  <c r="O324" i="79"/>
  <c r="Q133" i="2"/>
  <c r="Y398" i="79"/>
  <c r="M148" i="2"/>
  <c r="AB102" i="79"/>
  <c r="Y139" i="79"/>
  <c r="O250" i="79"/>
  <c r="AB250" i="79"/>
  <c r="AB287" i="79"/>
  <c r="Q400" i="79"/>
  <c r="AM400" i="79" s="1"/>
  <c r="Q129" i="2"/>
  <c r="N125" i="78"/>
  <c r="M143" i="2"/>
  <c r="M142" i="2"/>
  <c r="Y361" i="79"/>
  <c r="O435" i="79"/>
  <c r="R472" i="79"/>
  <c r="Q139" i="2"/>
  <c r="AB398" i="79"/>
  <c r="N67" i="79"/>
  <c r="AL67" i="79" s="1"/>
  <c r="R213" i="79"/>
  <c r="M146" i="2"/>
  <c r="Q135" i="2"/>
  <c r="Q143" i="2"/>
  <c r="I144" i="2"/>
  <c r="Y65" i="79"/>
  <c r="R139" i="79"/>
  <c r="R176" i="79"/>
  <c r="R361" i="79"/>
  <c r="R364" i="79" s="1"/>
  <c r="AL364" i="79" s="1"/>
  <c r="R435" i="79"/>
  <c r="Y472" i="79"/>
  <c r="Q132" i="2"/>
  <c r="M134" i="2"/>
  <c r="I150" i="2"/>
  <c r="G143" i="78"/>
  <c r="J143" i="78" s="1"/>
  <c r="O102" i="79"/>
  <c r="Y213" i="79"/>
  <c r="Y250" i="79"/>
  <c r="AB472" i="79"/>
  <c r="M147" i="2"/>
  <c r="Q151" i="2"/>
  <c r="M136" i="2"/>
  <c r="N124" i="78"/>
  <c r="M130" i="2"/>
  <c r="I137" i="2"/>
  <c r="Q142" i="2"/>
  <c r="M149" i="2"/>
  <c r="R102" i="79"/>
  <c r="Y287" i="79"/>
  <c r="Y324" i="79"/>
  <c r="O472" i="79"/>
  <c r="R475" i="79" s="1"/>
  <c r="AL475" i="79" s="1"/>
  <c r="Q130" i="2"/>
  <c r="I134" i="2"/>
  <c r="M138" i="2"/>
  <c r="R65" i="79"/>
  <c r="R68" i="79" s="1"/>
  <c r="AL68" i="79" s="1"/>
  <c r="Q131" i="2"/>
  <c r="Q147" i="2"/>
  <c r="I146" i="2"/>
  <c r="M150" i="2"/>
  <c r="I149" i="2"/>
  <c r="M139" i="2"/>
  <c r="I145" i="2"/>
  <c r="M131" i="2"/>
  <c r="M135" i="2"/>
  <c r="I135" i="2"/>
  <c r="M144" i="2"/>
  <c r="I148" i="2"/>
  <c r="Q150" i="2"/>
  <c r="Q136" i="2"/>
  <c r="I140" i="2"/>
  <c r="Q134" i="2"/>
  <c r="Q137" i="2"/>
  <c r="Q140" i="2"/>
  <c r="Q141" i="2"/>
  <c r="M145" i="2"/>
  <c r="M152" i="2"/>
  <c r="I152" i="2"/>
  <c r="Q144" i="2"/>
  <c r="I147" i="2"/>
  <c r="M141" i="2"/>
  <c r="M132" i="2"/>
  <c r="I132" i="2"/>
  <c r="I136" i="2"/>
  <c r="I139" i="2"/>
  <c r="I130" i="2"/>
  <c r="M133" i="2"/>
  <c r="Q138" i="2"/>
  <c r="I143" i="2"/>
  <c r="Q148" i="2"/>
  <c r="I142" i="2"/>
  <c r="I131" i="2"/>
  <c r="M137" i="2"/>
  <c r="M140" i="2"/>
  <c r="Q146" i="2"/>
  <c r="Q149" i="2"/>
  <c r="I151" i="2"/>
  <c r="Q152" i="2"/>
  <c r="Q145" i="2"/>
  <c r="N118" i="78"/>
  <c r="N128" i="78"/>
  <c r="N400" i="79"/>
  <c r="AL400" i="79" s="1"/>
  <c r="O398" i="79"/>
  <c r="R401" i="79" s="1"/>
  <c r="AL401" i="79" s="1"/>
  <c r="Y102" i="79"/>
  <c r="AB361" i="79"/>
  <c r="R250" i="79"/>
  <c r="AB435" i="79"/>
  <c r="B8" i="16"/>
  <c r="K33" i="2" l="1"/>
  <c r="R327" i="79"/>
  <c r="AL327" i="79" s="1"/>
  <c r="R290" i="79"/>
  <c r="AL290" i="79" s="1"/>
  <c r="R216" i="79"/>
  <c r="AL216" i="79" s="1"/>
  <c r="R179" i="79"/>
  <c r="AL179" i="79" s="1"/>
  <c r="R142" i="79"/>
  <c r="AL142" i="79" s="1"/>
  <c r="R438" i="79"/>
  <c r="AL438" i="79" s="1"/>
  <c r="R253" i="79"/>
  <c r="AL253" i="79" s="1"/>
  <c r="K34" i="2"/>
  <c r="R105" i="79"/>
  <c r="AL105" i="79" s="1"/>
  <c r="B8" i="32"/>
  <c r="B7" i="23"/>
  <c r="B8" i="1" l="1"/>
  <c r="F27" i="23" l="1"/>
  <c r="E27" i="23"/>
  <c r="K25" i="2" l="1"/>
  <c r="K27" i="2"/>
  <c r="K24" i="2"/>
  <c r="K28" i="2"/>
  <c r="K22" i="2"/>
  <c r="K30" i="2"/>
  <c r="K31" i="2"/>
  <c r="K20" i="2"/>
  <c r="T54" i="1" l="1"/>
  <c r="T62" i="1"/>
  <c r="T51" i="1"/>
  <c r="T63" i="1"/>
  <c r="T53" i="1"/>
  <c r="T52" i="1"/>
  <c r="T61" i="1"/>
  <c r="T58" i="1"/>
  <c r="T55" i="1"/>
  <c r="T60" i="1"/>
  <c r="T59" i="1"/>
  <c r="N63" i="1"/>
  <c r="N53" i="1"/>
  <c r="N42" i="1"/>
  <c r="N62" i="1"/>
  <c r="N52" i="1"/>
  <c r="N47" i="1"/>
  <c r="N43" i="1"/>
  <c r="N73" i="1"/>
  <c r="N60" i="1"/>
  <c r="N61" i="1"/>
  <c r="N51" i="1"/>
  <c r="T73" i="1"/>
  <c r="N59" i="1"/>
  <c r="N46" i="1"/>
  <c r="N58" i="1"/>
  <c r="T72" i="1"/>
  <c r="N45" i="1"/>
  <c r="N68" i="1"/>
  <c r="N54" i="1"/>
  <c r="N55" i="1"/>
  <c r="N44" i="1"/>
  <c r="N67" i="1"/>
  <c r="B10" i="52"/>
  <c r="B5" i="12" l="1"/>
  <c r="B5" i="23"/>
  <c r="B5" i="32"/>
  <c r="B5" i="1"/>
  <c r="B5" i="16"/>
  <c r="B5" i="2" l="1"/>
  <c r="T106" i="1" l="1"/>
  <c r="T105" i="1"/>
  <c r="T104" i="1"/>
  <c r="T102" i="1"/>
  <c r="T100" i="1"/>
  <c r="T99" i="1"/>
  <c r="T98" i="1"/>
  <c r="T97" i="1"/>
  <c r="T101" i="1"/>
  <c r="T92" i="1"/>
  <c r="T93" i="1"/>
  <c r="T91" i="1"/>
  <c r="T94" i="1"/>
  <c r="T78" i="1"/>
  <c r="T77" i="1"/>
  <c r="T76" i="1"/>
  <c r="T82" i="1"/>
  <c r="T81" i="1"/>
  <c r="T80" i="1"/>
  <c r="T79" i="1"/>
  <c r="T47" i="1"/>
  <c r="T44" i="1"/>
  <c r="T46" i="1"/>
  <c r="T43" i="1"/>
  <c r="T45" i="1"/>
  <c r="T42" i="1"/>
  <c r="T74" i="1"/>
  <c r="T68" i="1"/>
  <c r="T67" i="1"/>
  <c r="T37" i="1"/>
  <c r="T36" i="1"/>
  <c r="T38" i="1"/>
  <c r="T39" i="1"/>
  <c r="N106" i="1"/>
  <c r="N105" i="1"/>
  <c r="N104" i="1"/>
  <c r="N102" i="1"/>
  <c r="N101" i="1"/>
  <c r="N100" i="1"/>
  <c r="N99" i="1"/>
  <c r="N98" i="1"/>
  <c r="N97" i="1"/>
  <c r="N94" i="1"/>
  <c r="N93" i="1"/>
  <c r="N92" i="1"/>
  <c r="N91" i="1"/>
  <c r="N80" i="1"/>
  <c r="N79" i="1"/>
  <c r="N78" i="1"/>
  <c r="N81" i="1"/>
  <c r="N77" i="1"/>
  <c r="N76" i="1"/>
  <c r="N82" i="1"/>
  <c r="N74" i="1"/>
  <c r="N38" i="1"/>
  <c r="N37" i="1"/>
  <c r="N36" i="1"/>
  <c r="N39" i="1"/>
  <c r="T35" i="1"/>
  <c r="I45" i="2"/>
  <c r="K18" i="2" l="1"/>
  <c r="L141" i="32" l="1"/>
  <c r="H118" i="32"/>
  <c r="L118" i="32" s="1"/>
  <c r="H135" i="32"/>
  <c r="L135" i="32" s="1"/>
  <c r="L146" i="32" l="1"/>
  <c r="L140" i="32"/>
  <c r="L123" i="32"/>
  <c r="H116" i="32"/>
  <c r="L116" i="32" s="1"/>
  <c r="H127" i="32"/>
  <c r="L127" i="32" s="1"/>
  <c r="L128" i="32"/>
  <c r="L117" i="32"/>
  <c r="L134" i="32"/>
  <c r="L124" i="32"/>
  <c r="H111" i="32"/>
  <c r="L111" i="32" s="1"/>
  <c r="H125" i="32"/>
  <c r="L125" i="32" s="1"/>
  <c r="H129" i="32"/>
  <c r="L129" i="32" s="1"/>
  <c r="K17" i="2" l="1"/>
</calcChain>
</file>

<file path=xl/sharedStrings.xml><?xml version="1.0" encoding="utf-8"?>
<sst xmlns="http://schemas.openxmlformats.org/spreadsheetml/2006/main" count="5878" uniqueCount="736">
  <si>
    <t>Class</t>
  </si>
  <si>
    <t>A</t>
  </si>
  <si>
    <t>(I) Life assurance other than annuities</t>
  </si>
  <si>
    <t>Base Plan</t>
  </si>
  <si>
    <t>Whole life</t>
  </si>
  <si>
    <t>Anticipated endowment</t>
  </si>
  <si>
    <t>Endowment</t>
  </si>
  <si>
    <t>Term</t>
  </si>
  <si>
    <t>Other types (to be specified)</t>
  </si>
  <si>
    <t>Supplementary Contracts</t>
  </si>
  <si>
    <t>Term riders</t>
  </si>
  <si>
    <t>Type of insurance</t>
  </si>
  <si>
    <t>Amount of sums assured or annuities per annum including vested reversionary business</t>
  </si>
  <si>
    <t>Amount of yearly office premium (regular)</t>
  </si>
  <si>
    <t>Amount of yearly office premium (single)</t>
  </si>
  <si>
    <t>(II) Annuities</t>
  </si>
  <si>
    <t>Life annuities in course of payment</t>
  </si>
  <si>
    <t>Deferred life annuities</t>
  </si>
  <si>
    <t>B</t>
  </si>
  <si>
    <t>Marriage and birth</t>
  </si>
  <si>
    <t>D</t>
  </si>
  <si>
    <t>Permanent health</t>
  </si>
  <si>
    <t>Accident</t>
  </si>
  <si>
    <t>Sickness</t>
  </si>
  <si>
    <t>E</t>
  </si>
  <si>
    <t>Tontines</t>
  </si>
  <si>
    <t>F</t>
  </si>
  <si>
    <t>Capital redemption</t>
  </si>
  <si>
    <t>C</t>
  </si>
  <si>
    <t>Gross Statutory Reserve</t>
  </si>
  <si>
    <t>G</t>
  </si>
  <si>
    <t>H</t>
  </si>
  <si>
    <t>Disability</t>
  </si>
  <si>
    <t>1,000,001-1,100,000</t>
  </si>
  <si>
    <t>100,001-150,000</t>
  </si>
  <si>
    <t>1,100,001-1,200,000</t>
  </si>
  <si>
    <t>150,001-200,000</t>
  </si>
  <si>
    <t>1,200,001-1,300,000</t>
  </si>
  <si>
    <t>200,001-300,000</t>
  </si>
  <si>
    <t>1,300,001-1,400,000</t>
  </si>
  <si>
    <t>300,001-400,000</t>
  </si>
  <si>
    <t>1,400,001-1,500,000</t>
  </si>
  <si>
    <t>400,001-500,000</t>
  </si>
  <si>
    <t>1,500,001-1,600,000</t>
  </si>
  <si>
    <t>500,001-600,000</t>
  </si>
  <si>
    <t>600,001-700,000</t>
  </si>
  <si>
    <t>700,001-800,000</t>
  </si>
  <si>
    <t>800,001-900,000</t>
  </si>
  <si>
    <t>900,001-1,000,000</t>
  </si>
  <si>
    <t>Valuation date</t>
  </si>
  <si>
    <t>Company ABC</t>
  </si>
  <si>
    <t>1-100,000</t>
  </si>
  <si>
    <t>#</t>
  </si>
  <si>
    <t>Account value</t>
  </si>
  <si>
    <t>HK$</t>
  </si>
  <si>
    <t>Net IBNR reserve</t>
  </si>
  <si>
    <t>I</t>
  </si>
  <si>
    <t>Medical</t>
  </si>
  <si>
    <t>Number of records</t>
  </si>
  <si>
    <t>Gross IBNR reserve</t>
  </si>
  <si>
    <t>1,600,001-1,800,000</t>
  </si>
  <si>
    <t>2,000,001-3,000,000</t>
  </si>
  <si>
    <t>1,800,001-2,000,000</t>
  </si>
  <si>
    <t>3,000,001-4,000,000</t>
  </si>
  <si>
    <t>4,000,001-5,000,000</t>
  </si>
  <si>
    <t>5,000,001 and above</t>
  </si>
  <si>
    <t>N/A</t>
  </si>
  <si>
    <t>Linked and Retirement Scheme Management Category I &amp; II</t>
  </si>
  <si>
    <t>Direct Business - Individual and Group</t>
  </si>
  <si>
    <t>Amount of sums assured or annuities per annum including vested reversionary bonuses</t>
  </si>
  <si>
    <t>Number of lives</t>
  </si>
  <si>
    <t>1</t>
  </si>
  <si>
    <t>2</t>
  </si>
  <si>
    <t>3</t>
  </si>
  <si>
    <t>4</t>
  </si>
  <si>
    <t>5</t>
  </si>
  <si>
    <t>6</t>
  </si>
  <si>
    <t>7</t>
  </si>
  <si>
    <t>8</t>
  </si>
  <si>
    <t>9</t>
  </si>
  <si>
    <t>10</t>
  </si>
  <si>
    <t>11</t>
  </si>
  <si>
    <t>12</t>
  </si>
  <si>
    <t>13</t>
  </si>
  <si>
    <t>14</t>
  </si>
  <si>
    <t>0</t>
  </si>
  <si>
    <t>Total</t>
  </si>
  <si>
    <t>15</t>
  </si>
  <si>
    <t>16</t>
  </si>
  <si>
    <t>17</t>
  </si>
  <si>
    <t>18</t>
  </si>
  <si>
    <t>19</t>
  </si>
  <si>
    <t>20</t>
  </si>
  <si>
    <t>21</t>
  </si>
  <si>
    <t>22</t>
  </si>
  <si>
    <t>23</t>
  </si>
  <si>
    <t>Lower bound</t>
  </si>
  <si>
    <t>Upper bound</t>
  </si>
  <si>
    <t>Data Validation</t>
  </si>
  <si>
    <t>Items</t>
  </si>
  <si>
    <t>Tolerance</t>
  </si>
  <si>
    <t>Result</t>
  </si>
  <si>
    <t>Nuimber of lives</t>
  </si>
  <si>
    <t>Completion Status</t>
  </si>
  <si>
    <t>Description</t>
  </si>
  <si>
    <t>No Validation Required</t>
  </si>
  <si>
    <t>Comments</t>
  </si>
  <si>
    <t>Corporate credit rating</t>
  </si>
  <si>
    <t>Policies / Contracts (to be specified)</t>
  </si>
  <si>
    <t>Retirement schemem management catergory I</t>
  </si>
  <si>
    <t>(a) MPF subfunds</t>
  </si>
  <si>
    <t>(b) Other subfunds</t>
  </si>
  <si>
    <t>Retirement schemem management catergory II</t>
  </si>
  <si>
    <t>Retirement Scheme Management Category III</t>
  </si>
  <si>
    <t>==&gt;</t>
  </si>
  <si>
    <t>&lt;==</t>
  </si>
  <si>
    <t>hide</t>
  </si>
  <si>
    <t>Incomplete</t>
  </si>
  <si>
    <t>In progress</t>
  </si>
  <si>
    <t>Completed</t>
  </si>
  <si>
    <t>Sign-off</t>
  </si>
  <si>
    <t>Amount of net liability</t>
  </si>
  <si>
    <t>Other policy reserves</t>
  </si>
  <si>
    <t>Other classes</t>
  </si>
  <si>
    <t>Moody's</t>
  </si>
  <si>
    <t>Fitch</t>
  </si>
  <si>
    <t>A.M. Best</t>
  </si>
  <si>
    <t>S&amp;P</t>
  </si>
  <si>
    <t>Procedures:</t>
  </si>
  <si>
    <t>1.</t>
  </si>
  <si>
    <t>2.</t>
  </si>
  <si>
    <t>3.</t>
  </si>
  <si>
    <t>INSURANCE AUTHORITY</t>
  </si>
  <si>
    <t xml:space="preserve">FOR THE INSURANCE INDUSTRY OF HONG KONG </t>
  </si>
  <si>
    <t>DATA COLLECTION TEMPLATE</t>
  </si>
  <si>
    <t>(1)</t>
  </si>
  <si>
    <t>Name of Insurer:</t>
  </si>
  <si>
    <t>(2)</t>
  </si>
  <si>
    <t>Place of Incorporation:</t>
  </si>
  <si>
    <t>Hong Kong</t>
  </si>
  <si>
    <t>(3)</t>
  </si>
  <si>
    <t>(4)</t>
  </si>
  <si>
    <t>Financial Year End (yyyymmdd):</t>
  </si>
  <si>
    <t>(5)</t>
  </si>
  <si>
    <t>Valuation Date (yyyymmdd):</t>
  </si>
  <si>
    <t>(6)</t>
  </si>
  <si>
    <t>Type of Business Authorised:</t>
  </si>
  <si>
    <t>Composite</t>
  </si>
  <si>
    <t>Class of Insurance business for which the Participating Insurer is authorised (select where appropriate):</t>
  </si>
  <si>
    <t>Long Term Business</t>
  </si>
  <si>
    <t>Class A</t>
  </si>
  <si>
    <t>Life and annuity</t>
  </si>
  <si>
    <t>Yes</t>
  </si>
  <si>
    <t>Class B</t>
  </si>
  <si>
    <t>Class C</t>
  </si>
  <si>
    <t>Linked long term</t>
  </si>
  <si>
    <t>Class D</t>
  </si>
  <si>
    <t>Class E</t>
  </si>
  <si>
    <t>Class F</t>
  </si>
  <si>
    <t>Class G</t>
  </si>
  <si>
    <t>Retirement scheme management category I</t>
  </si>
  <si>
    <t>Class H</t>
  </si>
  <si>
    <t>Retirement scheme management category II</t>
  </si>
  <si>
    <t>Class I</t>
  </si>
  <si>
    <t>Retirement scheme management category III</t>
  </si>
  <si>
    <t>No</t>
  </si>
  <si>
    <t>Name</t>
  </si>
  <si>
    <t>Title</t>
  </si>
  <si>
    <t>Telephone Number</t>
  </si>
  <si>
    <t>Email Address</t>
  </si>
  <si>
    <t>Reviewed by</t>
  </si>
  <si>
    <t>Important Notes:</t>
  </si>
  <si>
    <t>4.</t>
  </si>
  <si>
    <t>FOR THE INSURANCE INDUSTRY OF HONG KONG</t>
  </si>
  <si>
    <t>INS/PPS/DCT</t>
  </si>
  <si>
    <t>(Revision 5/2020)</t>
  </si>
  <si>
    <t>Bahama Islands</t>
  </si>
  <si>
    <t>Belgium</t>
  </si>
  <si>
    <t>China</t>
  </si>
  <si>
    <t>France</t>
  </si>
  <si>
    <t>Germany</t>
  </si>
  <si>
    <t>Guernsey</t>
  </si>
  <si>
    <t>Bermuda</t>
  </si>
  <si>
    <t>Canada</t>
  </si>
  <si>
    <t>India</t>
  </si>
  <si>
    <t>Ireland</t>
  </si>
  <si>
    <t>Isle of Man</t>
  </si>
  <si>
    <t>Italy</t>
  </si>
  <si>
    <t>Japan</t>
  </si>
  <si>
    <t>Luxembourg</t>
  </si>
  <si>
    <t>Norway</t>
  </si>
  <si>
    <t>Philippines</t>
  </si>
  <si>
    <t>Singapore</t>
  </si>
  <si>
    <t>South Africa</t>
  </si>
  <si>
    <t>Spain</t>
  </si>
  <si>
    <t>Switzerland</t>
  </si>
  <si>
    <t>United Kingdom</t>
  </si>
  <si>
    <t>United States of America</t>
  </si>
  <si>
    <t>General business</t>
  </si>
  <si>
    <t>Long term</t>
  </si>
  <si>
    <t>Component of the template</t>
  </si>
  <si>
    <t>Component</t>
  </si>
  <si>
    <t>Tab Notation</t>
  </si>
  <si>
    <t>Tabs</t>
  </si>
  <si>
    <t>G1 to G2</t>
  </si>
  <si>
    <t>Additional information</t>
  </si>
  <si>
    <t>Additional data collection</t>
  </si>
  <si>
    <t>Colour code within the template</t>
  </si>
  <si>
    <t>Colour</t>
  </si>
  <si>
    <t>Use in the template</t>
  </si>
  <si>
    <t>Light Blue</t>
  </si>
  <si>
    <t>Inputs</t>
  </si>
  <si>
    <t>Yellow</t>
  </si>
  <si>
    <t>Calculations / prescribed inputs - locked for editing</t>
  </si>
  <si>
    <t>Green</t>
  </si>
  <si>
    <t>Headings / Information</t>
  </si>
  <si>
    <t>Grey</t>
  </si>
  <si>
    <t>No input required - locked for editing</t>
  </si>
  <si>
    <t>Key terms and assumptions</t>
  </si>
  <si>
    <t>Proportionality</t>
  </si>
  <si>
    <t>Instruction note</t>
  </si>
  <si>
    <t>Glossary</t>
  </si>
  <si>
    <t>Long term business</t>
  </si>
  <si>
    <t>L</t>
  </si>
  <si>
    <t>L1 to L3</t>
  </si>
  <si>
    <t>A1 to A2</t>
  </si>
  <si>
    <t>Motor Vehicle, Damage &amp; Liability: Third party business</t>
  </si>
  <si>
    <t>General Liability: EC business</t>
  </si>
  <si>
    <t>Gross Written Premium (GWP)</t>
  </si>
  <si>
    <t>Net Written Premium (NWP)</t>
  </si>
  <si>
    <t>Gross Earned Premium</t>
  </si>
  <si>
    <t>Net Earned Premium</t>
  </si>
  <si>
    <t>Gross Unearned Premium</t>
  </si>
  <si>
    <t>Net Unearned Premium</t>
  </si>
  <si>
    <t>Gross PDR</t>
  </si>
  <si>
    <t>Net PDR</t>
  </si>
  <si>
    <t>Open claims</t>
  </si>
  <si>
    <t>Case reserve</t>
  </si>
  <si>
    <t>Gross case reserve</t>
  </si>
  <si>
    <t>Net case reserve</t>
  </si>
  <si>
    <t>Non-SME</t>
  </si>
  <si>
    <t>Non-SME%</t>
  </si>
  <si>
    <t>v</t>
  </si>
  <si>
    <t>Policies in respect of liability arising out of the death of, bodily injury to, or for damage to property of, any third party caused by or arising out of the use of a motor vehicle in Hong Kong.  Such a policy must insure the use of a motor vehicle by a person in order to comply with the Motor Vehicles (Third Party Risks) Ordinance (Cap. 272)</t>
  </si>
  <si>
    <t>A policy of insurance issued for the purposes of Part IV of the ECO (Employees’ Compensation Assistance Ordinance (Cap. 365 of the Laws of Hong Kong) and including any endorsement to that policy</t>
  </si>
  <si>
    <t>Written premium after deduction of discounts and refunds but before deduction of outwards (ceded) reinsurance and commission</t>
  </si>
  <si>
    <t>Written premium after deduction of discounts, refunds and outwards (ceded) reinsurance but before deduction of commission</t>
  </si>
  <si>
    <t>Earned premium after deduction of discounts and refunds but before deduction of outwards (ceded) reinsurance and commission</t>
  </si>
  <si>
    <t>Earned premium after deduction of discounts, refunds and outwards (ceded) reinsurance but before deduction of commission</t>
  </si>
  <si>
    <t>Unearned premium, gross of outwards (ceded) reinsurance and gross of commission</t>
  </si>
  <si>
    <t>Unearned premium, net of outwards (ceded) reinsurance and gross of commission</t>
  </si>
  <si>
    <t xml:space="preserve">Premium deficiency reserve, estimated gross of outwards (ceded) reinsurance </t>
  </si>
  <si>
    <t xml:space="preserve">Premium deficiency reserve, estimated net of outwards (ceded) reinsurance </t>
  </si>
  <si>
    <t>Estimates of the cost of open (unsettled) claims as at the valuation date</t>
  </si>
  <si>
    <t xml:space="preserve">The outstanding case reserve (gross of outwards (ceded) reinsurance and gross of third party recoveries), including allocated loss adjustment expense reserve.  For Medical Insurance, the processed but not paid claims should be included in the case reserve, while the backlog (reported but not processed claims) should be included in the IBNR reserve. </t>
  </si>
  <si>
    <t>The outstanding case reserve (net of outwards (ceded) reinsurance and net of third party recoveries), including allocated loss adjustment expense reserve</t>
  </si>
  <si>
    <t>The sum of the paid and case reserve amounts</t>
  </si>
  <si>
    <t xml:space="preserve">The ‘incurred but not reported’ reserve (gross of outwards (ceded) reinsurance and gross of third party recoveries), including allocated loss adjustment expense reserve. </t>
  </si>
  <si>
    <t>The ‘incurred but not reported’ reserve (net of outwards (ceded) reinsurance and net of third party recoveries), including allocated loss adjustment expense reserve</t>
  </si>
  <si>
    <t>An SME as defined by the Government of Hong Kong Special Administrative Region (the HKSAR), that is, a manufacturing business which employs fewer than 100 persons in Hong Kong; or a non-manufacturing business which employs fewer than 50 persons in Hong Kong. In this connection, "business" refers to any form of trade, commerce, craftsmanship, professional, calling or other activity carried on for the purpose of gain, but shall not include any club except a club within the meaning of the Business Registration Ordinance which provides services for the purpose of gain. Under the Business Registration Ordinance, "club" means any corporation or association of persons formed for the purpose of affording its members facilities for social intercourse or recreation and which -
·       provides services for its members (whether or not for the purpose of gain); and
·       has club premises of which its members have a right of exclusive use.</t>
  </si>
  <si>
    <t>Corporate customers that do not match the definition of an SME (i.e. a larger corporate).  Individuals should not be included in this category.</t>
  </si>
  <si>
    <t>The number of in-force base plans or supplementary contracts (i.e. riders) as appropriate</t>
  </si>
  <si>
    <t>The number of lives covered in a group policy</t>
  </si>
  <si>
    <t xml:space="preserve">The guaranteed cash surrender values of the in-force policies </t>
  </si>
  <si>
    <t>The unit values of the account balance</t>
  </si>
  <si>
    <t>The actuarial reserve (Gross of reinsurance) held for the non-unit portion of the Class C contracts, under statutory basis (e.g. unearned COI, sterling reserve)</t>
  </si>
  <si>
    <t>The annuity payable per year</t>
  </si>
  <si>
    <t>The annualized gross premiums of the policies as at the valuation date or the flexible premium paid by the policyholders during the financial year.  Such amount does not include the premium paid by the policyholders during the financial year for policies with single mode of payment.
For Class G and H, this refers to any non-single contributions during the financial year.</t>
  </si>
  <si>
    <t>Cash values</t>
  </si>
  <si>
    <t>Account values</t>
  </si>
  <si>
    <t>Non unit liability</t>
  </si>
  <si>
    <t xml:space="preserve">Amount of sum assured </t>
  </si>
  <si>
    <t>Amount of annuities</t>
  </si>
  <si>
    <t>Base plan and Term rider: Death benefit payable
Accident death: Accidental death benefit payable
Sickness/Medical/Disability: NOT required to provide</t>
  </si>
  <si>
    <t>The gross premium paid by the policyholders during the financial year for policies with single mode of payment
For Class C, this refers to the single premium and top-up premium paid by the policyholders during the financial year
For Class G and H, this refers to the single contributions including transferred-in contributions during the financial year.</t>
  </si>
  <si>
    <t xml:space="preserve">The number of outstanding claims </t>
  </si>
  <si>
    <t>The outstanding case reserves (gross of reinsurance)</t>
  </si>
  <si>
    <t>The outstanding case reserves (net of reinsurance)</t>
  </si>
  <si>
    <t>The Incurred But Not Reported reserves (gross of reinsurance)</t>
  </si>
  <si>
    <t>The Incurred But Not Reported reserves (net of reinsurance)</t>
  </si>
  <si>
    <t>SME (small or medium sized enterprise)</t>
  </si>
  <si>
    <t>Tab name</t>
  </si>
  <si>
    <t>Cover_Page</t>
  </si>
  <si>
    <t>Cover page containing important notes and insurer information</t>
  </si>
  <si>
    <t>Read_Me</t>
  </si>
  <si>
    <t>Index</t>
  </si>
  <si>
    <t>General business (G) (for general insurers only)</t>
  </si>
  <si>
    <t>Long term business (L) (for long term insurers only)</t>
  </si>
  <si>
    <t>L1_IBNR</t>
  </si>
  <si>
    <t>Additional information (A)</t>
  </si>
  <si>
    <t>A1_Financials</t>
  </si>
  <si>
    <t>A2_Miscellaneous</t>
  </si>
  <si>
    <t>Financial information and credit rating</t>
  </si>
  <si>
    <t>Miscellaneous information</t>
  </si>
  <si>
    <t>Data validation</t>
  </si>
  <si>
    <t>Completion status</t>
  </si>
  <si>
    <t>Comments on Status / Data validation (if any)</t>
  </si>
  <si>
    <t>IBNR statistics</t>
  </si>
  <si>
    <t>^</t>
  </si>
  <si>
    <t>|</t>
  </si>
  <si>
    <t>Linked business</t>
  </si>
  <si>
    <t>Non-linked business</t>
  </si>
  <si>
    <t>Form M2 value</t>
  </si>
  <si>
    <t>Classes G and H</t>
  </si>
  <si>
    <t>Year end</t>
  </si>
  <si>
    <t>Main forms</t>
  </si>
  <si>
    <t>Data collection notes:</t>
  </si>
  <si>
    <t>Please provide the total IBNR reserves for each type of contract except those in Classes G and H.</t>
  </si>
  <si>
    <t>Individual policies</t>
  </si>
  <si>
    <t>Group policies</t>
  </si>
  <si>
    <t>Inforce statistics</t>
  </si>
  <si>
    <r>
      <t xml:space="preserve">For any approximations made when reporting IBNR reserves, please describe clearly in </t>
    </r>
    <r>
      <rPr>
        <b/>
        <sz val="8"/>
        <rFont val="Arial"/>
        <family val="2"/>
      </rPr>
      <t>&lt;A2_Miscellaneous&gt;</t>
    </r>
    <r>
      <rPr>
        <sz val="8"/>
        <rFont val="Arial"/>
        <family val="2"/>
      </rPr>
      <t>.</t>
    </r>
  </si>
  <si>
    <t>Completion instructions</t>
  </si>
  <si>
    <t>b. Please fill in section 3 by linking the total in Form M2 to complete data validation process.</t>
  </si>
  <si>
    <t>b. Please fill in section 4 by linking the total in Form M2 to complete data validation process.</t>
  </si>
  <si>
    <t>Shareholder surplus</t>
  </si>
  <si>
    <t>For section 2, please provide the credit ratings from at least two major rating agencies with S&amp;P preferred for modelling purposes.</t>
  </si>
  <si>
    <t>b. Provide the credit ratings from your insurance group, with an exclamation mark ("!") beside the ratings.</t>
  </si>
  <si>
    <t>The valuation is to be performed as at 31 December 2018. Participants that have financial year ended at other than 31 December may submit information according to their applicable financial year-end date if it is not possible to report the position as at 31 December 2018.</t>
  </si>
  <si>
    <t>Name of contact point for data collection</t>
  </si>
  <si>
    <t>General Business</t>
  </si>
  <si>
    <t>Class 1</t>
  </si>
  <si>
    <t>Class 2</t>
  </si>
  <si>
    <t>Class 3</t>
  </si>
  <si>
    <t>Land Vehicles</t>
  </si>
  <si>
    <t>Class 4</t>
  </si>
  <si>
    <t>Railway rolling stock</t>
  </si>
  <si>
    <t>Class 5</t>
  </si>
  <si>
    <t>Aircraft</t>
  </si>
  <si>
    <t>Class 6</t>
  </si>
  <si>
    <t>Ships</t>
  </si>
  <si>
    <t>Class 7</t>
  </si>
  <si>
    <t>Goods in transit</t>
  </si>
  <si>
    <t>Class 8</t>
  </si>
  <si>
    <t>Fire and natural forces</t>
  </si>
  <si>
    <t>Class 9</t>
  </si>
  <si>
    <t>Damage to property</t>
  </si>
  <si>
    <t>Class 10</t>
  </si>
  <si>
    <t>Motor vehicle liability</t>
  </si>
  <si>
    <t>Class 11</t>
  </si>
  <si>
    <t>Aircraft liability</t>
  </si>
  <si>
    <t>Class 12</t>
  </si>
  <si>
    <t>Liability for ships</t>
  </si>
  <si>
    <t>Class 13</t>
  </si>
  <si>
    <t>General liability</t>
  </si>
  <si>
    <t>Class 14</t>
  </si>
  <si>
    <t>Credit</t>
  </si>
  <si>
    <t>Class 15</t>
  </si>
  <si>
    <t>Suretyship</t>
  </si>
  <si>
    <t>Class 16</t>
  </si>
  <si>
    <t>Miscellaneous financial loss</t>
  </si>
  <si>
    <t>Class 17</t>
  </si>
  <si>
    <t>Legal expenses</t>
  </si>
  <si>
    <t>(7)</t>
  </si>
  <si>
    <t>(8)</t>
  </si>
  <si>
    <t>Readme for description of sections, colour coding, key terms and assumptions, instruction notes and glossary</t>
  </si>
  <si>
    <t>Form M2 reference</t>
  </si>
  <si>
    <t>Number of records (excluding supplementary contracts)</t>
  </si>
  <si>
    <t>Form M2 Reference</t>
  </si>
  <si>
    <t>5.</t>
  </si>
  <si>
    <t>(a) With participation in profits</t>
  </si>
  <si>
    <t>(b) Without participation in profits</t>
  </si>
  <si>
    <t>A, B, D, E, F</t>
  </si>
  <si>
    <t>A, B, D, E, F, I</t>
  </si>
  <si>
    <t>C, G, H</t>
  </si>
  <si>
    <t>All</t>
  </si>
  <si>
    <t>POLICYHOLDERS' PROTECTION SCHEME (DATA COLLECTION)</t>
  </si>
  <si>
    <t>POLICYHOLDERS' PROTECTION SCHEME</t>
  </si>
  <si>
    <t>Personal Information Collection Statement
The provision of personal data is voluntary.  However, failure to provide such data may make it impossible to communicate with you.  Purpose of Collection: The personal data you provide will be used for future correspondence and in relation to this data collection exercise of Policyholders' Protection Scheme.  Transfer of Personal Data: For the purposes of collection mentioned above, the personal data you provide may be disclosed to organisations (e.g. The Hong Kong Federation of Insurers) that are directly involved in this exercise.  Access to / Correction of Personal Data: In accordance with the Personal Data (Privacy) Ordinance, you have the right to request access to and correct the personal data provided.  Requests should be made in writing to the Data Privacy Officer of the Insurance Authority at 19/F, 41 Heung Yip Road, Wong Chuk Hang, Hong Kong.</t>
  </si>
  <si>
    <t>We may contact you to discuss the information obtained from the Data Collection Template.  All information relating to individual entities will be treated in strict confidence and will not be disclosed by the IA to any third party except in an aggregated form of statistics or to IA's professional advisor(s) in connection with data collection exercise.</t>
  </si>
  <si>
    <t>To sign-off the Data Collection Template</t>
  </si>
  <si>
    <t>Gross Statutory Reserve+funds on deposit under HKRBC QIS 3 basis</t>
  </si>
  <si>
    <t>Funds on deposit</t>
  </si>
  <si>
    <t>For section 1, please provide total assets broken down into long term business, general business and shareholder surplus under HKIO and HKRBC QIS bases as at the end of the financial year.</t>
  </si>
  <si>
    <t>HKIO</t>
  </si>
  <si>
    <t>HKRBC QIS 3</t>
  </si>
  <si>
    <t>Total assets</t>
  </si>
  <si>
    <t>Total assets under HKIO and HKRBC QIS 3 bases</t>
  </si>
  <si>
    <t>L2.2 value</t>
  </si>
  <si>
    <t>L2.1 value</t>
  </si>
  <si>
    <t>L3.1 value</t>
  </si>
  <si>
    <t>L2.3 value</t>
  </si>
  <si>
    <t>Adjustment on accumulated bonus/dividends</t>
  </si>
  <si>
    <t>Gross statutory reserve under HKIO basis</t>
  </si>
  <si>
    <t>Gross statutory reserve under HKRBC QIS 3 basis</t>
  </si>
  <si>
    <t>The current estimate of liability including time value of options and guarantees (TVOG), which is defined by the probability-weighted average of the present values of the future cash flows associated with the underlying insurance obligations.</t>
  </si>
  <si>
    <t>L3.2 value</t>
  </si>
  <si>
    <t>L3.3 value</t>
  </si>
  <si>
    <r>
      <rPr>
        <b/>
        <sz val="8"/>
        <rFont val="Arial"/>
        <family val="2"/>
      </rPr>
      <t xml:space="preserve">Inforce statistics </t>
    </r>
    <r>
      <rPr>
        <sz val="8"/>
        <rFont val="Arial"/>
        <family val="2"/>
      </rPr>
      <t>represents the statistics of in-force policies as at the end of the financial year.</t>
    </r>
  </si>
  <si>
    <t>L2.1-x</t>
  </si>
  <si>
    <t>L2.2-x</t>
  </si>
  <si>
    <t>L2.3-x</t>
  </si>
  <si>
    <t>L3.1S-x</t>
  </si>
  <si>
    <t>L3.1N-x</t>
  </si>
  <si>
    <t>L3.2S-x</t>
  </si>
  <si>
    <t>L3.2N-x</t>
  </si>
  <si>
    <t>L3.3S-x</t>
  </si>
  <si>
    <t>L3.3N-x</t>
  </si>
  <si>
    <t>By submitting the Data Collection Template to the IA, the Participating Insurer confirms it agrees to item 6 of Important Notes below in relation to the use, protection and disclosure of information by the IA.</t>
  </si>
  <si>
    <t>%</t>
  </si>
  <si>
    <t>Yes/No</t>
  </si>
  <si>
    <t>All Bands</t>
  </si>
  <si>
    <t>Number of open claims</t>
  </si>
  <si>
    <t>Net paid amount of open claims</t>
  </si>
  <si>
    <t>Gross paid amount of open claims</t>
  </si>
  <si>
    <t>Type of Insurance:</t>
  </si>
  <si>
    <t>Class of Business:</t>
  </si>
  <si>
    <t>Please use this PDF file to sign off the Data Collection Template submission.</t>
  </si>
  <si>
    <t>G1_Overall</t>
  </si>
  <si>
    <t>Please fill in the general information of the insurer in the tab &lt;Cover_Page&gt;.</t>
  </si>
  <si>
    <t>Index of all tabs</t>
  </si>
  <si>
    <t>Tabs &lt;L2&gt;</t>
  </si>
  <si>
    <t>Tabs &lt;L3S&gt;</t>
  </si>
  <si>
    <t>Tabs &lt;L3N&gt;</t>
  </si>
  <si>
    <t>This tab is designed based on the Hong Kong Long Term Business Returns (Form M2). The statistics provided in this tab should tie to those in Form M2.</t>
  </si>
  <si>
    <t>i. For companies having difficulties to provide their credit ratings, please consider the alternatives in the following order, and state the alternative applied in the tab &lt;A2_Miscellaneous&gt;.</t>
  </si>
  <si>
    <t>Tab</t>
  </si>
  <si>
    <t>Please describe any approximations/alternatives applied when filling in the tabs.</t>
  </si>
  <si>
    <t>L2.1_Ind_CV and L2.1_x</t>
  </si>
  <si>
    <t>L2.2_Ind_IO rsv and L2.2_x</t>
  </si>
  <si>
    <t>L2.3_Ind_RBC rsv and L2.3_x</t>
  </si>
  <si>
    <t>L2.1_Ind_CV</t>
  </si>
  <si>
    <t>L2.2_Ind_IO rsv</t>
  </si>
  <si>
    <t>L2.3_Ind_RBC rsv</t>
  </si>
  <si>
    <t>L3.1_Grp_CV</t>
  </si>
  <si>
    <t>L3.2_Grp_IO rsv</t>
  </si>
  <si>
    <t>L3.3_Grp_RBC rsv</t>
  </si>
  <si>
    <t>L3.2_Grp_IO rsv, L3.2S_x and L3.2N_x</t>
  </si>
  <si>
    <t>L3.3_Grp_RBC rsv, L3.3S_x and L3.3N_x</t>
  </si>
  <si>
    <t>Gross Statutory Reserve+funds on deposit under HKIO basis</t>
  </si>
  <si>
    <t>Cash Value+funds on deposit</t>
  </si>
  <si>
    <t>=&gt;</t>
    <phoneticPr fontId="22" type="noConversion"/>
  </si>
  <si>
    <t>HIDE</t>
    <phoneticPr fontId="22" type="noConversion"/>
  </si>
  <si>
    <t>&lt;=</t>
    <phoneticPr fontId="22" type="noConversion"/>
  </si>
  <si>
    <t>Yes</t>
    <phoneticPr fontId="22" type="noConversion"/>
  </si>
  <si>
    <t>No</t>
    <phoneticPr fontId="22" type="noConversion"/>
  </si>
  <si>
    <t>1</t>
    <phoneticPr fontId="3" type="noConversion"/>
  </si>
  <si>
    <t>Please indicate in tab A2 any assumptions you have made when preparing the data, or any exceptions in the data you have provided to the instruction below</t>
  </si>
  <si>
    <t>2</t>
    <phoneticPr fontId="22" type="noConversion"/>
  </si>
  <si>
    <t>Completion instructions</t>
    <phoneticPr fontId="22" type="noConversion"/>
  </si>
  <si>
    <t>d. Columns 13-14: Case reserve amounts should include allocated loss adjustment expenses, but exclude unallocated loss adjustment expenses</t>
    <phoneticPr fontId="3" type="noConversion"/>
  </si>
  <si>
    <t>Company overall information - premium</t>
    <phoneticPr fontId="3" type="noConversion"/>
  </si>
  <si>
    <t>Type of insurance</t>
    <phoneticPr fontId="3" type="noConversion"/>
  </si>
  <si>
    <t>Gross written premium</t>
    <phoneticPr fontId="22" type="noConversion"/>
  </si>
  <si>
    <t>Net written premium</t>
    <phoneticPr fontId="22" type="noConversion"/>
  </si>
  <si>
    <t>Gross earned premium</t>
    <phoneticPr fontId="22" type="noConversion"/>
  </si>
  <si>
    <t>Net earned premium</t>
    <phoneticPr fontId="22" type="noConversion"/>
  </si>
  <si>
    <t>%</t>
    <phoneticPr fontId="3" type="noConversion"/>
  </si>
  <si>
    <t>Direct business</t>
    <phoneticPr fontId="22" type="noConversion"/>
  </si>
  <si>
    <t xml:space="preserve">    All direct business types</t>
    <phoneticPr fontId="22" type="noConversion"/>
  </si>
  <si>
    <t xml:space="preserve">        Accident &amp; Health</t>
    <phoneticPr fontId="22" type="noConversion"/>
  </si>
  <si>
    <t xml:space="preserve">            Medical</t>
    <phoneticPr fontId="22" type="noConversion"/>
  </si>
  <si>
    <t xml:space="preserve">            Non-Medical</t>
    <phoneticPr fontId="22" type="noConversion"/>
  </si>
  <si>
    <t xml:space="preserve">        Motor Vehicle, Damage &amp; Liability</t>
    <phoneticPr fontId="22" type="noConversion"/>
  </si>
  <si>
    <t xml:space="preserve">           Non-Third Party Business</t>
    <phoneticPr fontId="22" type="noConversion"/>
  </si>
  <si>
    <t xml:space="preserve">           Third Party Business</t>
    <phoneticPr fontId="22" type="noConversion"/>
  </si>
  <si>
    <t xml:space="preserve">        Aircraft, Damage &amp; Liability</t>
    <phoneticPr fontId="22" type="noConversion"/>
  </si>
  <si>
    <t xml:space="preserve">        Ships, Damage &amp; Liability</t>
    <phoneticPr fontId="22" type="noConversion"/>
  </si>
  <si>
    <t xml:space="preserve">        Goods in Transit</t>
    <phoneticPr fontId="22" type="noConversion"/>
  </si>
  <si>
    <t xml:space="preserve">        Property Damage</t>
    <phoneticPr fontId="22" type="noConversion"/>
  </si>
  <si>
    <t xml:space="preserve">        General Liability</t>
    <phoneticPr fontId="22" type="noConversion"/>
  </si>
  <si>
    <t xml:space="preserve">            Non-EC Business</t>
    <phoneticPr fontId="22" type="noConversion"/>
  </si>
  <si>
    <t xml:space="preserve">            EC Business</t>
    <phoneticPr fontId="22" type="noConversion"/>
  </si>
  <si>
    <t xml:space="preserve">        Pecuniary Loss</t>
    <phoneticPr fontId="22" type="noConversion"/>
  </si>
  <si>
    <t xml:space="preserve">            Credit</t>
    <phoneticPr fontId="3" type="noConversion"/>
  </si>
  <si>
    <t xml:space="preserve">            Surety and Others</t>
    <phoneticPr fontId="3" type="noConversion"/>
  </si>
  <si>
    <t>Reinsurance inward business</t>
    <phoneticPr fontId="22" type="noConversion"/>
  </si>
  <si>
    <t xml:space="preserve">    All reinsurance inward business types</t>
    <phoneticPr fontId="3" type="noConversion"/>
  </si>
  <si>
    <t>Gross unearned premium reserve (excl. PDR)</t>
    <phoneticPr fontId="3" type="noConversion"/>
  </si>
  <si>
    <t>Net unearned premium reserve  (excl. PDR)</t>
    <phoneticPr fontId="22" type="noConversion"/>
  </si>
  <si>
    <t>PDR estimation includes risk margin?</t>
    <phoneticPr fontId="22" type="noConversion"/>
  </si>
  <si>
    <t>Gross case reserve</t>
    <phoneticPr fontId="3" type="noConversion"/>
  </si>
  <si>
    <t>Net case reserve</t>
    <phoneticPr fontId="3" type="noConversion"/>
  </si>
  <si>
    <t>Gross ULAE reserve</t>
    <phoneticPr fontId="3" type="noConversion"/>
  </si>
  <si>
    <t>Net ULAE reserve</t>
    <phoneticPr fontId="3" type="noConversion"/>
  </si>
  <si>
    <t>Information by individual policyholder, SME corporate policyholder, and Non-SME corporate policyholder</t>
    <phoneticPr fontId="3" type="noConversion"/>
  </si>
  <si>
    <t>Individual %</t>
    <phoneticPr fontId="22" type="noConversion"/>
  </si>
  <si>
    <t>SME%</t>
    <phoneticPr fontId="22" type="noConversion"/>
  </si>
  <si>
    <t>Non-SME%</t>
    <phoneticPr fontId="22" type="noConversion"/>
  </si>
  <si>
    <t>Check</t>
    <phoneticPr fontId="22" type="noConversion"/>
  </si>
  <si>
    <t>Item</t>
    <phoneticPr fontId="3" type="noConversion"/>
  </si>
  <si>
    <t>G1 value</t>
    <phoneticPr fontId="3" type="noConversion"/>
  </si>
  <si>
    <t>Tolerance</t>
    <phoneticPr fontId="3" type="noConversion"/>
  </si>
  <si>
    <t>Result</t>
    <phoneticPr fontId="3" type="noConversion"/>
  </si>
  <si>
    <t>Comments on data validation</t>
    <phoneticPr fontId="3" type="noConversion"/>
  </si>
  <si>
    <t xml:space="preserve">    Gross written premium</t>
    <phoneticPr fontId="22" type="noConversion"/>
  </si>
  <si>
    <t xml:space="preserve">    Net written premium</t>
    <phoneticPr fontId="22" type="noConversion"/>
  </si>
  <si>
    <t>ACCIDENT &amp; HEALTH</t>
    <phoneticPr fontId="22" type="noConversion"/>
  </si>
  <si>
    <t>Band A check</t>
    <phoneticPr fontId="22" type="noConversion"/>
  </si>
  <si>
    <t>Band B check</t>
    <phoneticPr fontId="22" type="noConversion"/>
  </si>
  <si>
    <t>Band C check</t>
    <phoneticPr fontId="22" type="noConversion"/>
  </si>
  <si>
    <t>X≤0</t>
  </si>
  <si>
    <t>0&lt;X≤100,000</t>
  </si>
  <si>
    <t>100,000&lt;X≤150,000</t>
  </si>
  <si>
    <t>150,000&lt;X≤200,000</t>
  </si>
  <si>
    <t>200,000&lt;X≤300,000</t>
  </si>
  <si>
    <t>300,000&lt;X≤400,000</t>
  </si>
  <si>
    <t>400,000&lt;X≤500,000</t>
  </si>
  <si>
    <t>500,000&lt;X≤600,000</t>
  </si>
  <si>
    <t>600,000&lt;X≤700,000</t>
  </si>
  <si>
    <t>700,000&lt;X≤800,000</t>
  </si>
  <si>
    <t>800,000&lt;X≤900,000</t>
  </si>
  <si>
    <t>900,000&lt;X≤1,000,000</t>
  </si>
  <si>
    <t>1,000,000&lt;X≤1,100,000</t>
  </si>
  <si>
    <t>1,100,000&lt;X≤1,200,000</t>
  </si>
  <si>
    <t>1,200,000&lt;X≤1,300,000</t>
  </si>
  <si>
    <t>1,300,000&lt;X≤1,400,000</t>
  </si>
  <si>
    <t>1,400,000&lt;X≤1,500,000</t>
  </si>
  <si>
    <t>1,500,000&lt;X≤1,600,000</t>
  </si>
  <si>
    <t>1,600,000&lt;X≤1,800,000</t>
  </si>
  <si>
    <t>1,800,000&lt;X≤2,000,000</t>
  </si>
  <si>
    <t>2,000,000&lt;X≤3,000,000</t>
  </si>
  <si>
    <t>3,000,000&lt;X≤4,000,000</t>
  </si>
  <si>
    <t>4,000,000&lt;X≤5,000,000</t>
  </si>
  <si>
    <t>X&gt;5,000,000</t>
  </si>
  <si>
    <t>Data validation from tab G1</t>
  </si>
  <si>
    <t>G1</t>
    <phoneticPr fontId="22" type="noConversion"/>
  </si>
  <si>
    <t>MOTOR VEHICLE, DAMAGE &amp; LIABILITY - NON-THIRD PARTY BUSINESS</t>
    <phoneticPr fontId="3" type="noConversion"/>
  </si>
  <si>
    <t>MOTOR VEHICLE, DAMAGE &amp; LIABILITY</t>
    <phoneticPr fontId="22" type="noConversion"/>
  </si>
  <si>
    <t>NON-THIRD PARTY BUSINESS</t>
    <phoneticPr fontId="22" type="noConversion"/>
  </si>
  <si>
    <t>MOTOR VEHICLE, DAMAGE &amp; LIABILITY - THIRD PARTY BUSINESS</t>
    <phoneticPr fontId="3" type="noConversion"/>
  </si>
  <si>
    <t>THIRD PARTY BUSINESS</t>
    <phoneticPr fontId="22" type="noConversion"/>
  </si>
  <si>
    <t>AIRCRAFT, DAMAGE &amp; LIABILITY</t>
    <phoneticPr fontId="22" type="noConversion"/>
  </si>
  <si>
    <t>SHIPS, DAMAGE &amp; LIABILITY</t>
    <phoneticPr fontId="22" type="noConversion"/>
  </si>
  <si>
    <t>GOODS IN TRANSIT</t>
    <phoneticPr fontId="22" type="noConversion"/>
  </si>
  <si>
    <t>PROPERTY DAMAGE</t>
    <phoneticPr fontId="22" type="noConversion"/>
  </si>
  <si>
    <t>GENERAL LIABILITY - NON-EC BUSINESS</t>
    <phoneticPr fontId="3" type="noConversion"/>
  </si>
  <si>
    <t>GENERAL LIABILITY</t>
    <phoneticPr fontId="22" type="noConversion"/>
  </si>
  <si>
    <t>NON-EC BUSINESS</t>
    <phoneticPr fontId="22" type="noConversion"/>
  </si>
  <si>
    <t>GENERAL LIABILITY - EC BUSINESS</t>
    <phoneticPr fontId="3" type="noConversion"/>
  </si>
  <si>
    <t>EC BUSINESS</t>
    <phoneticPr fontId="22" type="noConversion"/>
  </si>
  <si>
    <t>PECUNIARY LOSS - CREDIT</t>
    <phoneticPr fontId="3" type="noConversion"/>
  </si>
  <si>
    <t>PECUNIARY LOSS</t>
    <phoneticPr fontId="22" type="noConversion"/>
  </si>
  <si>
    <t>CREDIT</t>
    <phoneticPr fontId="3" type="noConversion"/>
  </si>
  <si>
    <t>PECUNIARY LOSS - SURETY AND OTHERS</t>
    <phoneticPr fontId="3" type="noConversion"/>
  </si>
  <si>
    <t>SURETY AND OTHERS</t>
    <phoneticPr fontId="3" type="noConversion"/>
  </si>
  <si>
    <t>Type of insurance</t>
    <phoneticPr fontId="22" type="noConversion"/>
  </si>
  <si>
    <t>L3.1_Grp_CV, L3.1S_x and L3.1N_x</t>
  </si>
  <si>
    <t>Data for 2018 calendar year</t>
  </si>
  <si>
    <t>Gross case reserve (data as at valuation date)</t>
  </si>
  <si>
    <t>Gross written premium (data for 2018 calendar year)</t>
  </si>
  <si>
    <t>Direct Business - Individual</t>
  </si>
  <si>
    <t>Please paste a scanned copy of the sign-off sheet here after signing.</t>
  </si>
  <si>
    <t>Then check the "Display as icon" box. Click "OK" afterwards.</t>
  </si>
  <si>
    <t>Choose the file path and file. Then click "Open".</t>
  </si>
  <si>
    <t>Click "Insert" &gt; "Text" &gt; "Object" &gt; "Create New" &gt; "Adobe Acrobat Document".</t>
  </si>
  <si>
    <t>This Data Collection Template is for completion by invited authorised direct insurers as at 31 December 2018, except for the insurers that have ceased writing new business and have been running off liabilities. Information should be provided on a totality basis including both onshore and offshore businesses.  This applies to all parts of the Data Collection Template unless explicit instructions are stated in designated parts of the template.</t>
  </si>
  <si>
    <t xml:space="preserve">Where appropriate, please endeavour to distinguish between "zero" as an answer and when you do not know or cannot answer.  In other words, when "zero" is the answer, please do use it; when you do not know the answer (or cannot answer), use "Unknown", "N/A" or "Not applicable".  All in all, this means blanks should be avoided as much as possible. </t>
  </si>
  <si>
    <t>Completion instructions:</t>
  </si>
  <si>
    <t>For Inforce statistics</t>
  </si>
  <si>
    <t>Gross Statutory Reserve (unit and non-unit) under HKIO basis</t>
  </si>
  <si>
    <t>Gross Statutory Reserve (unit and non-unit) under HKRBC basis</t>
  </si>
  <si>
    <t>Direct Business - Group</t>
  </si>
  <si>
    <t>Direct Business - Group (SME)</t>
  </si>
  <si>
    <t>Direct Business - Group (non-SME)</t>
  </si>
  <si>
    <t>Gross Statutory Reserve+funds on deposit under HKRBC basis</t>
  </si>
  <si>
    <t>Overall statistics for total company, individual policyholder, SME corporate policyholder, and Non-SME corporate policyholder</t>
  </si>
  <si>
    <t>Unit and non-unit liabilities</t>
  </si>
  <si>
    <t>Estimated effect of discounting (gross)</t>
    <phoneticPr fontId="3" type="noConversion"/>
  </si>
  <si>
    <t>Estimated effect of discounting (net)</t>
    <phoneticPr fontId="3" type="noConversion"/>
  </si>
  <si>
    <t>Estimated risk margin (gross)</t>
    <phoneticPr fontId="3" type="noConversion"/>
  </si>
  <si>
    <t>Estimated risk margin (net)</t>
    <phoneticPr fontId="3" type="noConversion"/>
  </si>
  <si>
    <t>g. Column 19-20: as the current audited financial statement/information does not contain any discounting, please input the effect of discounting used in RBC QIS 3 as an reference</t>
    <phoneticPr fontId="22" type="noConversion"/>
  </si>
  <si>
    <t>h. Column 21-22: as there is difference in practices, for class other than Motor and EC, the risk margin may not be booked/computed under current regulation, please input the risk margin used in RBC QIS 3 as an reference</t>
    <phoneticPr fontId="22" type="noConversion"/>
  </si>
  <si>
    <t>Premium liability as at valuation date</t>
    <phoneticPr fontId="22" type="noConversion"/>
  </si>
  <si>
    <t xml:space="preserve">Company overall information - premium liability </t>
    <phoneticPr fontId="3" type="noConversion"/>
  </si>
  <si>
    <t>Data validation - HKGQ form</t>
    <phoneticPr fontId="3" type="noConversion"/>
  </si>
  <si>
    <t>Data validation from tab G2</t>
    <phoneticPr fontId="22" type="noConversion"/>
  </si>
  <si>
    <t>G2</t>
    <phoneticPr fontId="22" type="noConversion"/>
  </si>
  <si>
    <t xml:space="preserve">f. Columns 13-18: Case reserve, IBNR and ULAE should be entered on an undiscounted basis. </t>
    <phoneticPr fontId="22" type="noConversion"/>
  </si>
  <si>
    <t xml:space="preserve">    - If the SME/non-SME split is not readily available, please apply suitable estimation criteria (e.g. premium size criteria based on the average premium size of similar group contracts) and clearly describe all conducted estimations in tab &lt;A2_Miscellaneous&gt;.</t>
  </si>
  <si>
    <t>After completing each tab, please update the completion status in &lt;Index&gt; and provide comments on the status and/or data validation if necessary.</t>
  </si>
  <si>
    <t>exposure unit</t>
  </si>
  <si>
    <t>L2.1-x (using cash value as pre-claims exposure)</t>
  </si>
  <si>
    <t>L2.2-x (using IO reserve as pre-claims exposure)</t>
  </si>
  <si>
    <t>L2.3-x (using RBC reserve as pre-claims exposure)</t>
  </si>
  <si>
    <t>L3.1S-x (using cash value as pre-claims exposure)</t>
  </si>
  <si>
    <t>L3.2S-x (using IO reserve as pre-claims exposure)</t>
  </si>
  <si>
    <t>L3.3S-x (using RBC reserve as pre-claims exposure)</t>
  </si>
  <si>
    <t>Gross claims reserve</t>
  </si>
  <si>
    <t>Net claims reserve</t>
  </si>
  <si>
    <t>Paid claims amount</t>
  </si>
  <si>
    <t>The part of a claims amount that has been settled and paid</t>
  </si>
  <si>
    <t>Gross paid claims</t>
  </si>
  <si>
    <t>The part of a claims that has been settled and paid (gross of outwards (ceded) reinsurance and gross of third party recoveries), including allocated loss adjustment expense reserves</t>
  </si>
  <si>
    <t>Net paid claims</t>
  </si>
  <si>
    <t>The part of a claims that has been settled and paid (net of outwards (ceded) reinsurance and net of third party recoveries), including allocated loss adjustment expense reserves</t>
  </si>
  <si>
    <t>Incurred claims amount</t>
  </si>
  <si>
    <t>Gross incurred claims</t>
  </si>
  <si>
    <t>The sum of ‘gross paid claims’ and ‘gross case reserve’ per claims</t>
  </si>
  <si>
    <t>Net incurred claims</t>
  </si>
  <si>
    <t>The sum of ‘net paid claims’ and ‘net case reserve’ per claims</t>
  </si>
  <si>
    <t>A claims reserve over and above the best-estimate claims reserve, as described by Actuarial Guidance Note 9</t>
  </si>
  <si>
    <t>Gross claims reserve (case estimates)</t>
  </si>
  <si>
    <t>Net claims reserve (case estimates)</t>
  </si>
  <si>
    <t>Company overall information - claims liability</t>
  </si>
  <si>
    <t>claims liability as at valuation date</t>
  </si>
  <si>
    <t>claims which have incurred/opened but not yet settled/closed</t>
  </si>
  <si>
    <t>e. Columns 15-16: IBNR amounts should include allocated loss adjustment expenses, but exclude unallocated loss adjustment expenses. It should be entered on a best-estimate basis (i.e. excluding claims risk margin)</t>
  </si>
  <si>
    <t>Gross claims loss ratio for unexpired risks</t>
  </si>
  <si>
    <t>Net claims loss ratio for unexpired risks</t>
  </si>
  <si>
    <t>Gross IBNR reserve (excl. claims risk margin)</t>
  </si>
  <si>
    <t>Net IBNR reserve (excl. claims risk margin)</t>
  </si>
  <si>
    <t xml:space="preserve">    Net outstanding claims provision by 2018Q4</t>
  </si>
  <si>
    <t>For open claims only</t>
  </si>
  <si>
    <t>For all claims in AY 2014</t>
  </si>
  <si>
    <t>Gross incurred of open claims</t>
  </si>
  <si>
    <t>Net incurred of open claims</t>
  </si>
  <si>
    <t>Gross paid amount of all claims</t>
  </si>
  <si>
    <t>Gross incurred of all claims</t>
  </si>
  <si>
    <t>Net paid amount of all claims</t>
  </si>
  <si>
    <t>Net incurred of all claims</t>
  </si>
  <si>
    <t>Number of claims</t>
  </si>
  <si>
    <t>Exposure A: determined by gross case reserves</t>
    <phoneticPr fontId="3" type="noConversion"/>
  </si>
  <si>
    <t>Exposure B: determined by gross incurred claims</t>
    <phoneticPr fontId="22" type="noConversion"/>
  </si>
  <si>
    <t>Exposure C: determined by gross incurred claims</t>
    <phoneticPr fontId="22" type="noConversion"/>
  </si>
  <si>
    <t>Exposure A: determined by gross case reserves (for open claims only)</t>
    <phoneticPr fontId="3" type="noConversion"/>
  </si>
  <si>
    <t>Exposure B: determined by gross incurred claims (for open claims only)</t>
    <phoneticPr fontId="3" type="noConversion"/>
  </si>
  <si>
    <t>Exposure C: determined by gross incurred claims (for all claims in AY 2014)</t>
    <phoneticPr fontId="3" type="noConversion"/>
  </si>
  <si>
    <t>c. Columns 8-9: The gross and net loss ratios for unexpired risks should be applied to the UPR gross of commission. Please provide a best estimate of the claims loss ratio, including allocated expense costs but excluding any allowance for other claims or policy expenses.</t>
    <phoneticPr fontId="22" type="noConversion"/>
  </si>
  <si>
    <t xml:space="preserve">Hong Kong insurance business </t>
    <phoneticPr fontId="22" type="noConversion"/>
  </si>
  <si>
    <t>- Please specify in tab A2 if you use UWY 2014 data instead of AY 2014 data</t>
    <phoneticPr fontId="22" type="noConversion"/>
  </si>
  <si>
    <t>Inforce statistics for group policies for direct business: Non-linked, Linked, Retirement Scheme Management Category I &amp; II &amp; III (with gross statutory reserve under HKIO basis as exposure unit)</t>
  </si>
  <si>
    <t>Inforce statistics for group policies for direct business: Non-linked, Linked, Retirement Scheme Management Category I &amp; II &amp; III (with gross statutory reserve under HKRBC QIS 3 basis as exposure unit)</t>
  </si>
  <si>
    <t>Inforce statistics for individual policies for direct business: Non-linked and Linked (with gross statutory reserve under HKIO basis as exposure unit)</t>
  </si>
  <si>
    <t>Inforce statistics for individual policies for direct business: Non-linked and Linked (with gross statutory reserve under HKRBC QIS 3 basis as exposure unit)</t>
  </si>
  <si>
    <t>G2_By band</t>
  </si>
  <si>
    <t>Policies in exposure banding number x (with cash value/account value/gross claims reserve as exposure unit)</t>
  </si>
  <si>
    <t>Policies in exposure banding number x (with gross statutory reserve under HKIO basis as exposure unit)</t>
  </si>
  <si>
    <t>Policies in exposure banding number x (with gross statutory reserve under HKRBC QIS 3 basis as exposure unit)</t>
  </si>
  <si>
    <t>Policies for SME in exposure banding number x (with cash value/account value/gross claims reserve as exposure unit)</t>
  </si>
  <si>
    <t>Policies for non-SME in exposure banding number x (with cash value/account value/gross claims reserve as exposure unit)</t>
  </si>
  <si>
    <t>Policies for SME in exposure banding number x (with gross statutory reserve under HKIO basis as exposure unit)</t>
  </si>
  <si>
    <t>Policies for non-SME in exposure banding #number x (with gross statutory reserve under HKIO basis as exposure unit)</t>
  </si>
  <si>
    <t>Policies for SME in exposure banding number x (with gross statutory reserve under HKRBC QIS 3 basis as exposure unit)</t>
  </si>
  <si>
    <t>Policies for non-SME in exposure banding number x (with gross statutory reserve under HKRBC QIS 3 basis as exposure unit)</t>
  </si>
  <si>
    <t>Statistics required by exposure banding</t>
  </si>
  <si>
    <t>Statistics by exposure banding - long term business (L)</t>
  </si>
  <si>
    <t>Statistics by exposure banding - general business (G)</t>
  </si>
  <si>
    <t>a. This tab aggregates the statistics inputted in tabs &lt;L2.1-x&gt; (using cash value as pre-claims exposure) for all exposure bandings.</t>
  </si>
  <si>
    <t xml:space="preserve">    - For the definition of each exposure unit, please refer to tab &lt;Read_me&gt;. For the range of exposure unit for each exposure banding, please refer to tab &lt;Index&gt;.</t>
  </si>
  <si>
    <t>Check (average exposure within exposure banding)</t>
  </si>
  <si>
    <t>a. This tab aggregates the statistics inputted in tabs &lt;L2.2-x&gt; (using IO reserve as pre-claims exposure) for all exposure bandings.</t>
  </si>
  <si>
    <t xml:space="preserve">a. The Inforce Statistics for each type of individual contracts should be broken down by exposure banding based on the "exposure unit" marked in blue below. </t>
  </si>
  <si>
    <t>a. This tab aggregates the statistics inputted in tabs &lt;L2.3-x&gt; (using RBC reserve as pre-claims exposure) for all exposure bandings.</t>
  </si>
  <si>
    <t>a. This tab aggregates the statistics inputted in tabs &lt;L3.1S-x&gt; and &lt;L3.1N-x&gt; (using cash value as pre-claims exposure) for all exposure bandings.</t>
  </si>
  <si>
    <t xml:space="preserve">    - For the definitions of SME/non-SME and each exposure unit, please refer to tabs &lt;Read_me&gt;. For the range of exposure unit for each exposure banding, please refer to tab &lt;Index&gt;.</t>
  </si>
  <si>
    <t>b. For each exposure banding, please duplicate this tab and update tab name in the format of &lt;L3.2N-x&gt;, where x is exposure banding. Then move the tab between the bookmarks "L3.2 (IO rsv) tabs=&gt;" and "&lt;=L3.2 (IO rsv) tabs".</t>
  </si>
  <si>
    <t>a. This tab aggregates the statistics inputted in tabs &lt;L3.3S-x&gt; and &lt;L3.3N-x&gt; (using RBC reserve as pre-claims exposure) for all exposure bandings.</t>
  </si>
  <si>
    <t>- Gross case reserve (Column 1): this represents the summary of gross case reserves for open claims with gross case reserve falling within the exposure banding. For example, for a claims with a gross case reserve amount of HK$175k (at the valuation date of 31/12/2018), data would be entered in the HK$150k-HK$200k exposure banding (Band 3).</t>
  </si>
  <si>
    <t>- Gross paid amount of open claims and case reserve (Columns 4 and 5): these represent the summary of gross incurred claims for open claims with gross incurred claim amounts falling inside the exposure banding.  For example, for a claims with a gross incurred amount of HK$175k (at the valuation date of 31/12/2018), data would be entered in the HK$150k-HK$200k exposure banding (Band 3). The incurred amount is comprised of a paid amount and the case reserve, and hence:</t>
  </si>
  <si>
    <t>- Gross paid amount of all claims and case reserve (Columns 11 and 12): these represent the summary of gross incurred claims for all claims of AY 2014 with gross incurred claim amounts falling inside the exposure banding. For example, for a claim with a gross incurred amount of HK$175k of AY 2014 (at the valuation date of 31/12/2018), data would be entered in the HK$150k-HK$200k exposure banding (Band 3). Please note that claims of other accident years (at the valuation date of 31/12/2018), either open or closed, are not included. The incurred amount is comprised of a paid amount and the case reserve, and hence:</t>
  </si>
  <si>
    <t>- Column 4 represents the sum of gross paid claim amounts, for gross incurred claim amounts in the defined exposure banding</t>
  </si>
  <si>
    <t>- Column 11 represents the sum of gross paid claim amounts, for gross incurred claim amounts in the defined exposure banding</t>
  </si>
  <si>
    <t>- Net case reserve (Column 2): where claims are reinsured, the net case reserve should be entered in the Form for the exposure banding into which the gross case reserve falls within. For the example of a gross case reserve of HK$175k which would be entered into Band 3, if such a case reserve were to be HK$100k net of reinsurance, HK$100k would be entered in Column 2, also for exposure banding 3 (and not exposure banding 1).</t>
  </si>
  <si>
    <t>- Column 5 represents the sum of gross case estimates, for gross incurred claim amounts in the defined exposure banding</t>
  </si>
  <si>
    <t>- Column 12 represents the sum of gross case estimates, for gross incurred claim amounts in the defined exposure banding</t>
  </si>
  <si>
    <t>- Net paid amount of open claims and case reserve (Columns 7 and 8): where claims are reinsured, the net paid and case reserve should be entered in the Form for the exposure banding into which the gross incurred claim falls within.  For the example of a gross incurred claims of HK$175k which would also be entered into Band 3, if such an incurred claims were HK$100k net of reinsurance, HK$100k would be entered in Band 3, of which the paid amount is entered in Column 7 and the case reserve is entered in Column 8.</t>
  </si>
  <si>
    <t>- Net paid amount of all claims and case reserve (Columns 14 and 15): where claims are reinsured, the net paid and case reserve should be entered in the Form for the exposure banding into which the gross incurred claim falls within.  For the example of a gross incurred claims of HK$175k which would also be entered into Band 3, if such an incurred claims were HK$100k net of reinsurance, HK$100k would be entered in Band 3, of which the paid amount is entered in Column 14 and the case reserve is entered in Column 15.</t>
  </si>
  <si>
    <t>- Number of open claims (Column 3): this corresponds to the number of claims with a gross case reserve falling within the exposure banding.</t>
  </si>
  <si>
    <t>- Number of open claims (Column 10): this corresponds to the number of open claims with a gross incurred amount falling within the exposure banding.</t>
  </si>
  <si>
    <t>a. Provide an alternative rating agency and the credit rating from the respective agency in comments.</t>
  </si>
  <si>
    <t>c. State "no additional rating" in comments.</t>
  </si>
  <si>
    <t>- Number of open claims (Column 17): this corresponds to the number of all claims of AY 2014 with a gross incurred amount falling within the Exposure.</t>
  </si>
  <si>
    <t>Inforce statistics represents the statistics of in-force policies as at the end of the financial year.</t>
  </si>
  <si>
    <t>G2_By banding</t>
  </si>
  <si>
    <t>b. For each exposure banding, please duplicate this tab and update tab name in the format of &lt;L2.1-x&gt;, where x is the exposure banding number. Then move the tab between "L2.1 (CV) tabs=&gt;" and "&lt;=L2.1 (CV) tabs".</t>
  </si>
  <si>
    <t>Exposure unit</t>
  </si>
  <si>
    <t>b. For each exposure banding, please duplicate this tab and update tab name in the format of &lt;L2.2-x&gt;, where x is the exposure banding number. Then move the tab between "L2.2 (IO rsv) tabs=&gt;" and "&lt;=L2.2 (IO rsv) tabs".</t>
  </si>
  <si>
    <t>b. For each exposure banding, please duplicate this tab and update tab name in the format of &lt;L2.3-x&gt;, where x is the exposure banding number. Then move the tab between "L2.3 (RBC rsv) tabs=&gt;" and "&lt;=L2.3 (RBC rsv) tabs".</t>
  </si>
  <si>
    <t>Exposure banding number</t>
  </si>
  <si>
    <t>Exposure banding (HK$)</t>
  </si>
  <si>
    <t>L3.2N-x (using IO reserve as pre-claims exposure)</t>
  </si>
  <si>
    <t>L3.3N-x (using RBC reserve as pre-claims exposure)</t>
  </si>
  <si>
    <t>L3.1N-x (using cash value as pre-claims exposure)</t>
  </si>
  <si>
    <t>b. For each exposure banding, please duplicate this tab and update tab name in the format of &lt;L3.1S-x&gt;, where x is exposure banding number. Then move the tab between the bookmarks "L3.1 (CV) tabs=&gt;" and "&lt;=L3.1 (CV) tabs".</t>
  </si>
  <si>
    <t>b. For each exposure banding, please duplicate this tab and update tab name in the format of &lt;L3.1N-x&gt;, where x is exposure banding number. Then move the tab between the bookmarks "L3.1 (CV) tabs=&gt;" and "&lt;=L3.1 (CV) tabs".</t>
  </si>
  <si>
    <t>b. For each exposure banding, please duplicate this tab and update tab name in the format of &lt;L3.2S-x&gt;, where x is exposure banding number. Then move the tab between the bookmarks "L3.2 (IO rsv) tabs=&gt;" and "&lt;=L3.2 (IO rsv) tabs".</t>
  </si>
  <si>
    <t>b. For each exposure banding, please duplicate this tab and update tab name in the format of &lt;L3.3S-x&gt;, where x is exposure banding number. Then move the tab between the bookmarks "L3.3 (RBC rsv) tabs=&gt;" and "&lt;=L3.3 (RBC rsv) tabs".</t>
  </si>
  <si>
    <t>b. For each exposure banding, please duplicate this tab and update tab name in the format of &lt;L3.3N-x&gt;, where x is exposure banding number. Then move the tab between the bookmarks "L3.3 (RBC rsv) tabs=&gt;" and "&lt;=L3.3 (RBC rsv) tabs".</t>
  </si>
  <si>
    <t>Inforce statistics represents the statistics of in-force policies as at the end of the financial year, while Claims statistics represents the statistics of policies where a claims is in the course of settlement (i.e. incurred but not settled) as at the end of the financial year.</t>
  </si>
  <si>
    <t>Claims statistics</t>
  </si>
  <si>
    <t>Inforce and Claims statistics for long term direct business</t>
  </si>
  <si>
    <t>Inforce and Claims statistics for general direct business</t>
  </si>
  <si>
    <t>Inforce and Claims statistics for individual policies for direct business: Non-linked and Linked (with cash value/account value/gross claims reserve as exposure unit)</t>
  </si>
  <si>
    <t>Inforce and Claims statistics for group policies for direct business: Non-linked, Linked, Retirement Scheme Management Category I &amp; II &amp; III (with cash value/account value/gross claims reserve as exposure unit)</t>
  </si>
  <si>
    <t xml:space="preserve">a. The Inforce and Claims statistics for each type of individual contracts should be broken down by exposure banding based on the "exposure unit" marked in blue below. </t>
  </si>
  <si>
    <t>For Claims statistics</t>
  </si>
  <si>
    <t xml:space="preserve">a. The group policies are split into SME (tabs &lt;L3.1S-x&gt;) and non-SME (tabs &lt;L3.1N-x&gt;), where the Inforce and Claims statistics for each type of group contracts are broken down by exposure banding based on the "exposure unit" marked in blue below. </t>
  </si>
  <si>
    <t xml:space="preserve">a. The group policies are split into SME (tabs &lt;L3.2S-x&gt;) and non-SME (tabs &lt;L3.2N-x&gt;), where the Inforce and Claims statistics for each type of group contracts are broken down by exposure banding based on the "exposure unit" marked in blue below. </t>
  </si>
  <si>
    <t xml:space="preserve">a. The group policies are split into SME (tabs &lt;L3.3S-x&gt;) and non-SME (tabs &lt;L3.3N-x&gt;), where the Inforce and Claims statistics for each type of group contracts are broken down by exposure banding based on the "exposure unit" marked in blue below. </t>
  </si>
  <si>
    <t>a. Columns 1-4, columns 6-11, columns 13-22: data is on company basis (i.e., include individual, SME corporate, and Non-SME corporate) and for all policies.</t>
    <phoneticPr fontId="22" type="noConversion"/>
  </si>
  <si>
    <t>Form HKGQ2 value</t>
    <phoneticPr fontId="3" type="noConversion"/>
  </si>
  <si>
    <t>Exposure banding:</t>
  </si>
  <si>
    <t>Claims risk margin</t>
    <phoneticPr fontId="22" type="noConversion"/>
  </si>
  <si>
    <t>k. Column 31: Please enter the value from HKGQ2 form Table 1 Direct Business, by 12/31/2018</t>
    <phoneticPr fontId="3" type="noConversion"/>
  </si>
  <si>
    <t>HK insurance business % of gross written premium</t>
    <phoneticPr fontId="22" type="noConversion"/>
  </si>
  <si>
    <t>HK insurance business % of gross case reserve</t>
    <phoneticPr fontId="22" type="noConversion"/>
  </si>
  <si>
    <t xml:space="preserve">b. Column 5: please estimate the percentage of Hong Kong insurance business of gross written premium for direct business. Hong Kong insurance business are those business under the definition of “Hong Kong insurance business” in Section 1(1) of Schedule 3 to Cap. 41. </t>
    <phoneticPr fontId="22" type="noConversion"/>
  </si>
  <si>
    <t>5*</t>
    <phoneticPr fontId="22" type="noConversion"/>
  </si>
  <si>
    <t>23*</t>
    <phoneticPr fontId="22" type="noConversion"/>
  </si>
  <si>
    <t xml:space="preserve">    *For Ships, Damage &amp; Liability, please enter the percentage of Hong Kong insurance business for local vessels.</t>
    <phoneticPr fontId="22" type="noConversion"/>
  </si>
  <si>
    <t>ACCIDENT &amp; HEALTH - MEDICAL BUSINESS, ALL CLAIMS TYPES</t>
  </si>
  <si>
    <t>ACCIDENT &amp; HEALTH - NON-MEDICAL BUSINESS, ALL CLAIMS TYPES</t>
  </si>
  <si>
    <t>NON-MEDICAL BUSINESS, ALL CLAIMS TYPES</t>
  </si>
  <si>
    <t>MEDICAL BUSINESS, ALL CLAIMS TYPES</t>
  </si>
  <si>
    <t>AIRCRAFT, DAMAGE &amp; LIABILITY - ALL POLICIES, ALL CLAIMS TYPES</t>
  </si>
  <si>
    <t>ALL POLICIES, ALL CLAIMS TYPES</t>
  </si>
  <si>
    <t>SHIPS, DAMAGE &amp; LIABILITY - ALL POLICIES, ALL CLAIMS TYPES</t>
  </si>
  <si>
    <t>GOODS IN TRANSIT - ALL POLICIES, ALL CLAIMS TYPES</t>
  </si>
  <si>
    <t>PROPERTY DAMAGE - ALL POLICIES, ALL CLAIMS TYPES</t>
  </si>
  <si>
    <t xml:space="preserve">i. Column 23: please estimate the percentage of Hong Kong insurance business of gross case reserve for direct business. Hong Kong insurance business are those business under the definition of “Hong Kong insurance business” in Section 1(1) of Schedule 3 to Cap. 41. </t>
    <phoneticPr fontId="3" type="noConversion"/>
  </si>
  <si>
    <t>j. Column 24-29: Please estimate the percentage of individual policyholder and SME corporate policyholder by portion of gross written premium and gross case reserve for the line/type of business.</t>
    <phoneticPr fontId="22" type="noConversion"/>
  </si>
  <si>
    <t>Percentage of total gross written premiums or gross case reserve that relate to non-SME corporate policyholders</t>
    <phoneticPr fontId="22" type="noConversion"/>
  </si>
  <si>
    <t>Adjustment on funds on deposit</t>
  </si>
  <si>
    <t>Illustrative example for filling in Data Collection Template</t>
  </si>
  <si>
    <t>Amount of yearly office premium (regular premium)</t>
  </si>
  <si>
    <t>Gross statutory reserve plus funds on deposit</t>
  </si>
  <si>
    <t>Gross Statutory Reserve plus funds on deposit</t>
  </si>
  <si>
    <r>
      <t xml:space="preserve">Please submit the completed data collection template in the prescribed Excel format </t>
    </r>
    <r>
      <rPr>
        <b/>
        <sz val="8"/>
        <rFont val="Arial"/>
        <family val="2"/>
      </rPr>
      <t xml:space="preserve">on or before 26 June, 2020. </t>
    </r>
    <r>
      <rPr>
        <sz val="8"/>
        <rFont val="Arial"/>
        <family val="2"/>
      </rPr>
      <t>Please submit the Data ollection Template via email to: pps@ia.org.hk
   RE: Policyholders' Protection Scheme - Data Collection Template (name of your company)</t>
    </r>
  </si>
  <si>
    <t>An account attached to a non-participating or participating policy. Policyholders can deposit part of the benefits into the account, and earn interests on the deposit.</t>
  </si>
  <si>
    <t xml:space="preserve">Hong Kong long term insurance business </t>
  </si>
  <si>
    <t>Any direct business being general business, in relation to which the risk is underwritten in Hong Kong, that is to say—
(i) the policy is issued in Hong Kong;
(ii) the proposal form, application form or any other form of asimilar nature is prepared or signed in Hong Kong;
(iii) the proposal form, application form or any other form of asimilar nature is submitted or received in Hong Kong;
(iv) the proposal form, application form or any other form of asimilar nature is accepted in Hong Kong; or
(v) the risk is accepted in Hong Kong.</t>
  </si>
  <si>
    <t>Any direct business, being long term business, in relation to which the risk is underwritten in Hong Kong, that is to say—
(i) the policy is issued in Hong Kong;
(ii) the proposal form, application form or any other form of a similar nature is signed in Hong Kong;
(iii) the proposal form, application form or any other form of a similar nature is submitted or received in Hong Kong;
(iv) the proposal form, application form or any other form of a similar nature is accepted in Hong Kong; or
(v) the risk is accepted in Hong Kong.</t>
  </si>
  <si>
    <t>Please note this template is for both long term and general insurers. For composite insurers carrying on both long term and general businesses, please fill in all tabs applicable to life and/or general businesses.</t>
  </si>
  <si>
    <t xml:space="preserve">As the objective of the Data Collection Template is to assess the target fund sizes of the Long Term Fund and the General Fund, participants are allowed to use judgement to determine if approximations for certain calculations can be used subject to prior consent from the IA, and should describe such approximations in tab &lt;A2_Miscellaneous&gt;. </t>
  </si>
  <si>
    <t>Attached is a completed example of the template with certain hypothetical policies for your reference to illustrate how the template should be completed.  It shows different pre-claims and post-claims explosure unit (basis used for estimating the cost of compensation in case of use of the two PPS Funds).</t>
  </si>
  <si>
    <t>The actuarial benefit reserve (Gross of reinsurance) under HK Insurance Ordinance basis</t>
  </si>
  <si>
    <t>Information required by exposure banding</t>
  </si>
  <si>
    <t>Information not required by exposure banding</t>
  </si>
  <si>
    <t>Data required for Exposure Unit A:</t>
  </si>
  <si>
    <t>Data required for Exposure Unit B:</t>
  </si>
  <si>
    <t>Data required for Exposure Unit C:</t>
  </si>
  <si>
    <t>The purpose of the Data Collection Template is to undertake the data collection from the insurance industry of Hong Kong, except for insurers authorized to carry on only reinsurance business, captive insurers, Lloyd’s and Special Purpose Insurers (“SPIs”), for assessing the initial fund sizes, timeframe to achieve the optimal fund sizes, levying mechanism and coverage percentages of the Long Term Fund and the General Fund under the proposed Policyholders' Protection Scheme ("PPS") by using the latest industry data of direct insurance businesses. Impact from the implementation of the proposed Risk-Based Capital Framework would also be analysed.</t>
  </si>
  <si>
    <t>The template is designed based on Form M2 for long term business and Forms HKGQ2 for general business.  The statistics provided in the Forms should tie to the statistics in the specified forms.</t>
  </si>
  <si>
    <t>Before submitting the Data Collection Template, please ensure that the results have been reviewed by Chief Executive or delegate to certify the information contained therein is properly prepared in accordance with the requirements. Please also submit the scanned signoff sheet on &lt;Sign-off&gt;.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</si>
</sst>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_(* #,##0_);_(* \(#,##0\);_(* &quot;-&quot;??_);_(@_)"/>
    <numFmt numFmtId="166" formatCode="0.0%"/>
    <numFmt numFmtId="167" formatCode="0_);[Red]\(0\)"/>
    <numFmt numFmtId="168" formatCode="_(* #,##0_);[Red]_(* \(#,##0\);_(* &quot;-&quot;??_);_(@_)"/>
    <numFmt numFmtId="169" formatCode="_(* #,##0.0_);[Red]_(* \(#,##0.0\);_(* &quot;-&quot;??_);_(@_)"/>
  </numFmts>
  <fonts count="25">
    <font>
      <sz val="10"/>
      <name val="Arial"/>
      <family val="2"/>
    </font>
    <font>
      <sz val="11"/>
      <color theme="1"/>
      <name val="Calibri"/>
      <family val="2"/>
      <scheme val="minor"/>
    </font>
    <font>
      <sz val="10"/>
      <name val="Arial"/>
      <family val="2"/>
    </font>
    <font>
      <sz val="8"/>
      <name val="Arial"/>
      <family val="2"/>
    </font>
    <font>
      <b/>
      <sz val="10"/>
      <name val="Arial"/>
      <family val="2"/>
    </font>
    <font>
      <sz val="10"/>
      <name val="Arial"/>
      <family val="2"/>
    </font>
    <font>
      <sz val="9"/>
      <name val="Arial"/>
      <family val="2"/>
    </font>
    <font>
      <sz val="12"/>
      <name val="Arial"/>
      <family val="2"/>
    </font>
    <font>
      <b/>
      <sz val="12"/>
      <name val="Arial"/>
      <family val="2"/>
    </font>
    <font>
      <b/>
      <sz val="8"/>
      <name val="Arial"/>
      <family val="2"/>
    </font>
    <font>
      <sz val="8"/>
      <color rgb="FFFF0000"/>
      <name val="Arial"/>
      <family val="2"/>
    </font>
    <font>
      <b/>
      <sz val="8"/>
      <color rgb="FFFF0000"/>
      <name val="Arial"/>
      <family val="2"/>
    </font>
    <font>
      <b/>
      <u/>
      <sz val="8"/>
      <name val="Arial"/>
      <family val="2"/>
    </font>
    <font>
      <sz val="12"/>
      <name val="新細明體"/>
      <family val="1"/>
      <charset val="136"/>
    </font>
    <font>
      <b/>
      <sz val="8"/>
      <color indexed="10"/>
      <name val="Arial"/>
      <family val="2"/>
    </font>
    <font>
      <u/>
      <sz val="8"/>
      <name val="Arial"/>
      <family val="2"/>
    </font>
    <font>
      <sz val="8"/>
      <color theme="0"/>
      <name val="Arial"/>
      <family val="2"/>
    </font>
    <font>
      <b/>
      <sz val="8"/>
      <color theme="0"/>
      <name val="Arial"/>
      <family val="2"/>
    </font>
    <font>
      <b/>
      <sz val="8"/>
      <color indexed="9"/>
      <name val="Arial"/>
      <family val="2"/>
    </font>
    <font>
      <i/>
      <sz val="8"/>
      <name val="Arial"/>
      <family val="2"/>
    </font>
    <font>
      <sz val="8"/>
      <color theme="1"/>
      <name val="Arial"/>
      <family val="2"/>
    </font>
    <font>
      <sz val="8"/>
      <color rgb="FF0070C0"/>
      <name val="Arial"/>
      <family val="2"/>
    </font>
    <font>
      <sz val="9"/>
      <name val="DengXian"/>
      <family val="3"/>
      <charset val="134"/>
    </font>
    <font>
      <b/>
      <sz val="8"/>
      <color rgb="FF0070C0"/>
      <name val="Arial"/>
      <family val="2"/>
    </font>
    <font>
      <sz val="12"/>
      <color rgb="FFFF0000"/>
      <name val="Arial"/>
      <family val="2"/>
    </font>
  </fonts>
  <fills count="16">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rgb="FF99CCFF"/>
        <bgColor indexed="64"/>
      </patternFill>
    </fill>
    <fill>
      <patternFill patternType="solid">
        <fgColor rgb="FFFFFFCC"/>
        <bgColor indexed="64"/>
      </patternFill>
    </fill>
    <fill>
      <patternFill patternType="solid">
        <fgColor rgb="FFBFBFBF"/>
        <bgColor indexed="64"/>
      </patternFill>
    </fill>
    <fill>
      <patternFill patternType="solid">
        <fgColor rgb="FFCCFFFF"/>
        <bgColor indexed="64"/>
      </patternFill>
    </fill>
    <fill>
      <patternFill patternType="solid">
        <fgColor theme="0" tint="-0.499984740745262"/>
        <bgColor indexed="64"/>
      </patternFill>
    </fill>
    <fill>
      <patternFill patternType="solid">
        <fgColor rgb="FFE7F1BB"/>
        <bgColor indexed="64"/>
      </patternFill>
    </fill>
    <fill>
      <patternFill patternType="solid">
        <fgColor theme="0"/>
        <bgColor indexed="64"/>
      </patternFill>
    </fill>
    <fill>
      <patternFill patternType="solid">
        <fgColor rgb="FFE7F7BB"/>
        <bgColor indexed="64"/>
      </patternFill>
    </fill>
    <fill>
      <patternFill patternType="solid">
        <fgColor rgb="FF4590B8"/>
        <bgColor indexed="64"/>
      </patternFill>
    </fill>
    <fill>
      <patternFill patternType="solid">
        <fgColor theme="0" tint="-0.249977111117893"/>
        <bgColor indexed="64"/>
      </patternFill>
    </fill>
    <fill>
      <patternFill patternType="solid">
        <fgColor indexed="9"/>
        <bgColor indexed="64"/>
      </patternFill>
    </fill>
  </fills>
  <borders count="4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rgb="FF9DC814"/>
      </left>
      <right style="thin">
        <color rgb="FF9DC814"/>
      </right>
      <top style="thin">
        <color rgb="FF9DC814"/>
      </top>
      <bottom style="thin">
        <color rgb="FF9DC814"/>
      </bottom>
      <diagonal/>
    </border>
    <border>
      <left style="medium">
        <color rgb="FF9DC814"/>
      </left>
      <right/>
      <top style="medium">
        <color rgb="FF9DC814"/>
      </top>
      <bottom/>
      <diagonal/>
    </border>
    <border>
      <left/>
      <right/>
      <top style="medium">
        <color rgb="FF9DC814"/>
      </top>
      <bottom/>
      <diagonal/>
    </border>
    <border>
      <left/>
      <right style="medium">
        <color rgb="FF9DC814"/>
      </right>
      <top style="medium">
        <color rgb="FF9DC814"/>
      </top>
      <bottom/>
      <diagonal/>
    </border>
    <border>
      <left style="medium">
        <color rgb="FF9DC814"/>
      </left>
      <right/>
      <top/>
      <bottom/>
      <diagonal/>
    </border>
    <border>
      <left/>
      <right style="medium">
        <color rgb="FF9DC814"/>
      </right>
      <top/>
      <bottom/>
      <diagonal/>
    </border>
    <border>
      <left style="medium">
        <color rgb="FF9DC814"/>
      </left>
      <right/>
      <top/>
      <bottom style="medium">
        <color rgb="FF9DC814"/>
      </bottom>
      <diagonal/>
    </border>
    <border>
      <left/>
      <right/>
      <top/>
      <bottom style="medium">
        <color rgb="FF9DC814"/>
      </bottom>
      <diagonal/>
    </border>
    <border>
      <left/>
      <right style="medium">
        <color rgb="FF9DC814"/>
      </right>
      <top/>
      <bottom style="medium">
        <color rgb="FF9DC814"/>
      </bottom>
      <diagonal/>
    </border>
    <border>
      <left style="medium">
        <color rgb="FF9DC814"/>
      </left>
      <right/>
      <top style="medium">
        <color rgb="FF9DC814"/>
      </top>
      <bottom style="medium">
        <color rgb="FF9DC814"/>
      </bottom>
      <diagonal/>
    </border>
    <border>
      <left/>
      <right/>
      <top style="medium">
        <color rgb="FF9DC814"/>
      </top>
      <bottom style="medium">
        <color rgb="FF9DC814"/>
      </bottom>
      <diagonal/>
    </border>
    <border>
      <left/>
      <right style="medium">
        <color rgb="FF9DC814"/>
      </right>
      <top style="medium">
        <color rgb="FF9DC814"/>
      </top>
      <bottom style="medium">
        <color rgb="FF9DC814"/>
      </bottom>
      <diagonal/>
    </border>
    <border>
      <left style="thin">
        <color rgb="FF9DC814"/>
      </left>
      <right style="thin">
        <color rgb="FF9DC814"/>
      </right>
      <top style="thin">
        <color rgb="FF9DC814"/>
      </top>
      <bottom/>
      <diagonal/>
    </border>
    <border>
      <left style="thin">
        <color rgb="FF9DC814"/>
      </left>
      <right style="thin">
        <color rgb="FF9DC814"/>
      </right>
      <top/>
      <bottom style="thin">
        <color rgb="FF9DC814"/>
      </bottom>
      <diagonal/>
    </border>
    <border>
      <left style="thin">
        <color rgb="FF9DC814"/>
      </left>
      <right style="thin">
        <color rgb="FF9DC814"/>
      </right>
      <top/>
      <bottom/>
      <diagonal/>
    </border>
    <border>
      <left style="thin">
        <color rgb="FF9DC814"/>
      </left>
      <right/>
      <top style="thin">
        <color rgb="FF9DC814"/>
      </top>
      <bottom style="thin">
        <color rgb="FF9DC814"/>
      </bottom>
      <diagonal/>
    </border>
    <border>
      <left/>
      <right/>
      <top style="thin">
        <color rgb="FF9DC814"/>
      </top>
      <bottom style="thin">
        <color rgb="FF9DC814"/>
      </bottom>
      <diagonal/>
    </border>
    <border>
      <left/>
      <right style="thin">
        <color rgb="FF9DC814"/>
      </right>
      <top style="thin">
        <color rgb="FF9DC814"/>
      </top>
      <bottom style="thin">
        <color rgb="FF9DC814"/>
      </bottom>
      <diagonal/>
    </border>
    <border>
      <left style="thin">
        <color rgb="FF9DC814"/>
      </left>
      <right/>
      <top style="thin">
        <color rgb="FF9DC814"/>
      </top>
      <bottom/>
      <diagonal/>
    </border>
    <border>
      <left/>
      <right style="thin">
        <color rgb="FF9DC814"/>
      </right>
      <top style="thin">
        <color rgb="FF9DC814"/>
      </top>
      <bottom/>
      <diagonal/>
    </border>
    <border>
      <left style="thin">
        <color rgb="FF9DC814"/>
      </left>
      <right/>
      <top/>
      <bottom/>
      <diagonal/>
    </border>
    <border>
      <left/>
      <right style="thin">
        <color rgb="FF9DC814"/>
      </right>
      <top/>
      <bottom/>
      <diagonal/>
    </border>
    <border>
      <left style="thin">
        <color rgb="FF9DC814"/>
      </left>
      <right/>
      <top/>
      <bottom style="thin">
        <color rgb="FF9DC814"/>
      </bottom>
      <diagonal/>
    </border>
    <border>
      <left/>
      <right style="thin">
        <color rgb="FF9DC814"/>
      </right>
      <top/>
      <bottom style="thin">
        <color rgb="FF9DC814"/>
      </bottom>
      <diagonal/>
    </border>
    <border>
      <left/>
      <right/>
      <top/>
      <bottom style="thin">
        <color indexed="64"/>
      </bottom>
      <diagonal/>
    </border>
  </borders>
  <cellStyleXfs count="11">
    <xf numFmtId="0" fontId="0" fillId="0" borderId="0"/>
    <xf numFmtId="43" fontId="2" fillId="0" borderId="0" applyFont="0" applyFill="0" applyBorder="0" applyAlignment="0" applyProtection="0"/>
    <xf numFmtId="0" fontId="6" fillId="2" borderId="0" applyNumberFormat="0" applyBorder="0">
      <alignment horizontal="right"/>
      <protection locked="0"/>
    </xf>
    <xf numFmtId="3" fontId="6" fillId="3" borderId="1" applyNumberFormat="0" applyBorder="0" applyAlignment="0">
      <alignment vertical="center"/>
      <protection locked="0"/>
    </xf>
    <xf numFmtId="0" fontId="5" fillId="4" borderId="0" applyNumberFormat="0" applyFont="0" applyFill="0" applyBorder="0" applyAlignment="0"/>
    <xf numFmtId="0" fontId="13" fillId="0" borderId="0"/>
    <xf numFmtId="0" fontId="2" fillId="0" borderId="0"/>
    <xf numFmtId="0" fontId="2" fillId="0" borderId="0"/>
    <xf numFmtId="0" fontId="1" fillId="0" borderId="0"/>
    <xf numFmtId="0" fontId="2" fillId="4" borderId="0" applyNumberFormat="0" applyFont="0" applyFill="0" applyBorder="0" applyAlignment="0"/>
    <xf numFmtId="9" fontId="2" fillId="0" borderId="0" applyFont="0" applyFill="0" applyBorder="0" applyAlignment="0" applyProtection="0"/>
  </cellStyleXfs>
  <cellXfs count="602">
    <xf numFmtId="0" fontId="0" fillId="0" borderId="0" xfId="0"/>
    <xf numFmtId="0" fontId="4" fillId="0" borderId="0" xfId="0" applyFont="1"/>
    <xf numFmtId="0" fontId="0" fillId="0" borderId="0" xfId="0" applyBorder="1"/>
    <xf numFmtId="0" fontId="0" fillId="0" borderId="0" xfId="0" applyFont="1"/>
    <xf numFmtId="0" fontId="3" fillId="0" borderId="0" xfId="0" applyFont="1"/>
    <xf numFmtId="0" fontId="3" fillId="9" borderId="0" xfId="0" applyFont="1" applyFill="1"/>
    <xf numFmtId="0" fontId="3" fillId="0" borderId="0" xfId="0" applyFont="1" applyAlignment="1">
      <alignment wrapText="1"/>
    </xf>
    <xf numFmtId="0" fontId="9" fillId="0" borderId="0" xfId="0" applyFont="1" applyAlignment="1">
      <alignment horizontal="right"/>
    </xf>
    <xf numFmtId="0" fontId="9" fillId="0" borderId="0" xfId="0" applyFont="1" applyAlignment="1">
      <alignment horizontal="center"/>
    </xf>
    <xf numFmtId="0" fontId="3" fillId="0" borderId="0" xfId="0" applyFont="1" applyAlignment="1">
      <alignment horizontal="center"/>
    </xf>
    <xf numFmtId="0" fontId="3" fillId="0" borderId="5" xfId="0" applyFont="1" applyBorder="1"/>
    <xf numFmtId="0" fontId="3" fillId="0" borderId="0"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10" borderId="16" xfId="0" applyFont="1" applyFill="1" applyBorder="1"/>
    <xf numFmtId="0" fontId="3" fillId="10" borderId="17" xfId="0" applyFont="1" applyFill="1" applyBorder="1"/>
    <xf numFmtId="0" fontId="3" fillId="10" borderId="18" xfId="0" applyFont="1" applyFill="1" applyBorder="1"/>
    <xf numFmtId="0" fontId="3" fillId="10" borderId="19" xfId="0" applyFont="1" applyFill="1" applyBorder="1"/>
    <xf numFmtId="0" fontId="3" fillId="10" borderId="20" xfId="0" applyFont="1" applyFill="1" applyBorder="1" applyAlignment="1">
      <alignment horizontal="left" wrapText="1"/>
    </xf>
    <xf numFmtId="0" fontId="3" fillId="10" borderId="0" xfId="0" applyFont="1" applyFill="1" applyBorder="1"/>
    <xf numFmtId="0" fontId="3" fillId="10" borderId="20" xfId="0" applyFont="1" applyFill="1" applyBorder="1"/>
    <xf numFmtId="0" fontId="3" fillId="10" borderId="21" xfId="0" applyFont="1" applyFill="1" applyBorder="1"/>
    <xf numFmtId="0" fontId="3" fillId="10" borderId="22" xfId="0" applyFont="1" applyFill="1" applyBorder="1"/>
    <xf numFmtId="0" fontId="3" fillId="10" borderId="23" xfId="0" applyFont="1" applyFill="1" applyBorder="1"/>
    <xf numFmtId="0" fontId="11" fillId="0" borderId="0" xfId="0" applyFont="1" applyAlignment="1">
      <alignment horizontal="right"/>
    </xf>
    <xf numFmtId="0" fontId="3" fillId="9" borderId="0" xfId="0" quotePrefix="1" applyFont="1" applyFill="1"/>
    <xf numFmtId="0" fontId="9" fillId="9" borderId="0" xfId="0" applyFont="1" applyFill="1"/>
    <xf numFmtId="0" fontId="9" fillId="10" borderId="0" xfId="0" applyFont="1" applyFill="1" applyBorder="1"/>
    <xf numFmtId="0" fontId="12" fillId="10" borderId="0" xfId="0" applyFont="1" applyFill="1" applyBorder="1"/>
    <xf numFmtId="0" fontId="3" fillId="0" borderId="0" xfId="0" applyFont="1" applyBorder="1" applyAlignment="1">
      <alignment wrapText="1"/>
    </xf>
    <xf numFmtId="0" fontId="9" fillId="10" borderId="0" xfId="0" quotePrefix="1" applyFont="1" applyFill="1" applyBorder="1"/>
    <xf numFmtId="0" fontId="3" fillId="10" borderId="0" xfId="0" applyFont="1" applyFill="1" applyBorder="1" applyAlignment="1">
      <alignment vertical="top"/>
    </xf>
    <xf numFmtId="0" fontId="9" fillId="0" borderId="0" xfId="0" applyFont="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4" xfId="0" applyFont="1" applyBorder="1"/>
    <xf numFmtId="0" fontId="3" fillId="0" borderId="8" xfId="0" applyFont="1" applyFill="1" applyBorder="1"/>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14" xfId="0" applyFont="1" applyFill="1" applyBorder="1"/>
    <xf numFmtId="0" fontId="7" fillId="0" borderId="0" xfId="5" applyFont="1"/>
    <xf numFmtId="0" fontId="9" fillId="0" borderId="0" xfId="6" applyFont="1" applyAlignment="1" applyProtection="1">
      <alignment horizontal="right"/>
      <protection hidden="1"/>
    </xf>
    <xf numFmtId="0" fontId="7" fillId="9" borderId="0" xfId="5" applyFont="1" applyFill="1"/>
    <xf numFmtId="0" fontId="2" fillId="0" borderId="0" xfId="5" applyFont="1"/>
    <xf numFmtId="0" fontId="14" fillId="0" borderId="0" xfId="6" applyFont="1" applyAlignment="1" applyProtection="1">
      <alignment horizontal="right"/>
      <protection hidden="1"/>
    </xf>
    <xf numFmtId="0" fontId="4" fillId="9" borderId="0" xfId="7" applyFont="1" applyFill="1" applyAlignment="1">
      <alignment vertical="top"/>
    </xf>
    <xf numFmtId="0" fontId="4" fillId="0" borderId="0" xfId="7" applyFont="1" applyAlignment="1">
      <alignment vertical="top"/>
    </xf>
    <xf numFmtId="0" fontId="8" fillId="0" borderId="0" xfId="7" applyFont="1" applyAlignment="1">
      <alignment vertical="top"/>
    </xf>
    <xf numFmtId="0" fontId="3" fillId="10" borderId="16" xfId="5" applyFont="1" applyFill="1" applyBorder="1"/>
    <xf numFmtId="0" fontId="3" fillId="10" borderId="17" xfId="5" applyFont="1" applyFill="1" applyBorder="1"/>
    <xf numFmtId="0" fontId="3" fillId="10" borderId="17" xfId="5" applyFont="1" applyFill="1" applyBorder="1" applyAlignment="1">
      <alignment horizontal="center" vertical="top"/>
    </xf>
    <xf numFmtId="0" fontId="3" fillId="10" borderId="18" xfId="5" applyFont="1" applyFill="1" applyBorder="1"/>
    <xf numFmtId="0" fontId="3" fillId="10" borderId="19" xfId="5" applyFont="1" applyFill="1" applyBorder="1"/>
    <xf numFmtId="0" fontId="9" fillId="10" borderId="0" xfId="5" applyFont="1" applyFill="1"/>
    <xf numFmtId="0" fontId="3" fillId="10" borderId="0" xfId="5" applyFont="1" applyFill="1"/>
    <xf numFmtId="0" fontId="3" fillId="10" borderId="0" xfId="5" applyFont="1" applyFill="1" applyAlignment="1">
      <alignment horizontal="center" vertical="top"/>
    </xf>
    <xf numFmtId="0" fontId="3" fillId="10" borderId="20" xfId="5" applyFont="1" applyFill="1" applyBorder="1"/>
    <xf numFmtId="0" fontId="1" fillId="10" borderId="0" xfId="8" applyFill="1"/>
    <xf numFmtId="0" fontId="9" fillId="10" borderId="3" xfId="5" applyFont="1" applyFill="1" applyBorder="1" applyAlignment="1">
      <alignment horizontal="center" vertical="center" wrapText="1"/>
    </xf>
    <xf numFmtId="0" fontId="3" fillId="10" borderId="3" xfId="5" applyFont="1" applyFill="1" applyBorder="1" applyAlignment="1">
      <alignment horizontal="center" vertical="center" wrapText="1"/>
    </xf>
    <xf numFmtId="0" fontId="3" fillId="10" borderId="19" xfId="5" applyFont="1" applyFill="1" applyBorder="1" applyAlignment="1">
      <alignment wrapText="1"/>
    </xf>
    <xf numFmtId="0" fontId="3" fillId="10" borderId="20" xfId="5" applyFont="1" applyFill="1" applyBorder="1" applyAlignment="1">
      <alignment wrapText="1"/>
    </xf>
    <xf numFmtId="0" fontId="3" fillId="10" borderId="21" xfId="5" applyFont="1" applyFill="1" applyBorder="1"/>
    <xf numFmtId="0" fontId="3" fillId="10" borderId="22" xfId="5" applyFont="1" applyFill="1" applyBorder="1"/>
    <xf numFmtId="0" fontId="3" fillId="10" borderId="22" xfId="5" applyFont="1" applyFill="1" applyBorder="1" applyAlignment="1">
      <alignment vertical="top"/>
    </xf>
    <xf numFmtId="0" fontId="3" fillId="10" borderId="23" xfId="5" applyFont="1" applyFill="1" applyBorder="1"/>
    <xf numFmtId="0" fontId="7" fillId="10" borderId="0" xfId="5" applyFont="1" applyFill="1"/>
    <xf numFmtId="0" fontId="9" fillId="10" borderId="16" xfId="7" applyFont="1" applyFill="1" applyBorder="1" applyAlignment="1">
      <alignment vertical="top"/>
    </xf>
    <xf numFmtId="0" fontId="9" fillId="10" borderId="17" xfId="7" applyFont="1" applyFill="1" applyBorder="1" applyAlignment="1">
      <alignment vertical="top"/>
    </xf>
    <xf numFmtId="0" fontId="9" fillId="10" borderId="18" xfId="7" applyFont="1" applyFill="1" applyBorder="1" applyAlignment="1">
      <alignment vertical="top"/>
    </xf>
    <xf numFmtId="0" fontId="9" fillId="10" borderId="19" xfId="7" applyFont="1" applyFill="1" applyBorder="1" applyAlignment="1">
      <alignment vertical="top"/>
    </xf>
    <xf numFmtId="0" fontId="9" fillId="10" borderId="0" xfId="7" applyFont="1" applyFill="1" applyAlignment="1">
      <alignment vertical="top"/>
    </xf>
    <xf numFmtId="0" fontId="9" fillId="10" borderId="20" xfId="7" applyFont="1" applyFill="1" applyBorder="1" applyAlignment="1">
      <alignment vertical="top"/>
    </xf>
    <xf numFmtId="0" fontId="3" fillId="10" borderId="0" xfId="7" quotePrefix="1" applyFont="1" applyFill="1" applyAlignment="1">
      <alignment vertical="top"/>
    </xf>
    <xf numFmtId="0" fontId="3" fillId="10" borderId="0" xfId="7" applyFont="1" applyFill="1" applyAlignment="1">
      <alignment vertical="top"/>
    </xf>
    <xf numFmtId="0" fontId="7" fillId="10" borderId="21" xfId="5" applyFont="1" applyFill="1" applyBorder="1"/>
    <xf numFmtId="0" fontId="7" fillId="10" borderId="22" xfId="5" applyFont="1" applyFill="1" applyBorder="1"/>
    <xf numFmtId="0" fontId="7" fillId="10" borderId="23" xfId="5" applyFont="1" applyFill="1" applyBorder="1"/>
    <xf numFmtId="0" fontId="1" fillId="0" borderId="0" xfId="8"/>
    <xf numFmtId="0" fontId="3" fillId="10" borderId="0" xfId="7" applyFont="1" applyFill="1" applyAlignment="1">
      <alignment vertical="top" wrapText="1"/>
    </xf>
    <xf numFmtId="0" fontId="2" fillId="9" borderId="0" xfId="5" applyFont="1" applyFill="1"/>
    <xf numFmtId="0" fontId="4" fillId="9" borderId="0" xfId="7" applyFont="1" applyFill="1" applyAlignment="1">
      <alignment horizontal="left" vertical="top"/>
    </xf>
    <xf numFmtId="0" fontId="2" fillId="9" borderId="0" xfId="7" applyFont="1" applyFill="1" applyAlignment="1">
      <alignment horizontal="center" vertical="top"/>
    </xf>
    <xf numFmtId="0" fontId="3" fillId="10" borderId="0" xfId="0" quotePrefix="1" applyFont="1" applyFill="1" applyBorder="1" applyAlignment="1">
      <alignment vertical="top"/>
    </xf>
    <xf numFmtId="0" fontId="3" fillId="0" borderId="17" xfId="0" applyFont="1" applyBorder="1" applyAlignment="1">
      <alignment wrapText="1"/>
    </xf>
    <xf numFmtId="0" fontId="9" fillId="0" borderId="0" xfId="0" applyFont="1" applyBorder="1"/>
    <xf numFmtId="0" fontId="3" fillId="0" borderId="7" xfId="0" applyFont="1" applyBorder="1"/>
    <xf numFmtId="0" fontId="3" fillId="0" borderId="7" xfId="0" applyFont="1" applyBorder="1" applyAlignment="1">
      <alignment horizontal="center"/>
    </xf>
    <xf numFmtId="0" fontId="3" fillId="0" borderId="6" xfId="0" applyFont="1" applyBorder="1"/>
    <xf numFmtId="0" fontId="3" fillId="0" borderId="1" xfId="0" applyFont="1" applyBorder="1"/>
    <xf numFmtId="0" fontId="3" fillId="0" borderId="22" xfId="0" applyFont="1" applyBorder="1" applyAlignment="1">
      <alignment wrapText="1"/>
    </xf>
    <xf numFmtId="0" fontId="9" fillId="12" borderId="15" xfId="0" applyFont="1" applyFill="1" applyBorder="1"/>
    <xf numFmtId="0" fontId="9" fillId="12" borderId="15" xfId="0" applyFont="1" applyFill="1" applyBorder="1" applyAlignment="1">
      <alignment horizontal="center"/>
    </xf>
    <xf numFmtId="0" fontId="3" fillId="0" borderId="15" xfId="0" applyFont="1" applyBorder="1"/>
    <xf numFmtId="0" fontId="3" fillId="0" borderId="15" xfId="0" applyFont="1" applyBorder="1" applyAlignment="1">
      <alignment horizontal="center"/>
    </xf>
    <xf numFmtId="0" fontId="3" fillId="6" borderId="15" xfId="0" applyFont="1" applyFill="1" applyBorder="1" applyAlignment="1">
      <alignment horizontal="center"/>
    </xf>
    <xf numFmtId="0" fontId="9" fillId="12" borderId="15" xfId="0" applyFont="1" applyFill="1" applyBorder="1" applyAlignment="1">
      <alignment horizontal="center"/>
    </xf>
    <xf numFmtId="49" fontId="3" fillId="0" borderId="27" xfId="0" quotePrefix="1" applyNumberFormat="1" applyFont="1" applyBorder="1" applyAlignment="1">
      <alignment horizontal="center"/>
    </xf>
    <xf numFmtId="49" fontId="3" fillId="0" borderId="29" xfId="0" quotePrefix="1" applyNumberFormat="1" applyFont="1" applyBorder="1" applyAlignment="1">
      <alignment horizontal="center"/>
    </xf>
    <xf numFmtId="49" fontId="3" fillId="0" borderId="28" xfId="0" quotePrefix="1" applyNumberFormat="1" applyFont="1" applyBorder="1" applyAlignment="1">
      <alignment horizontal="center"/>
    </xf>
    <xf numFmtId="0" fontId="3" fillId="0" borderId="27" xfId="0" applyFont="1" applyBorder="1" applyAlignment="1">
      <alignment horizontal="left"/>
    </xf>
    <xf numFmtId="0" fontId="3" fillId="0" borderId="29" xfId="0" applyFont="1" applyBorder="1"/>
    <xf numFmtId="0" fontId="3" fillId="0" borderId="28" xfId="0" applyFont="1" applyBorder="1"/>
    <xf numFmtId="165" fontId="3" fillId="0" borderId="27" xfId="1" applyNumberFormat="1" applyFont="1" applyBorder="1" applyAlignment="1">
      <alignment horizontal="left"/>
    </xf>
    <xf numFmtId="165" fontId="3" fillId="0" borderId="29" xfId="1" applyNumberFormat="1" applyFont="1" applyBorder="1" applyAlignment="1">
      <alignment horizontal="left"/>
    </xf>
    <xf numFmtId="165" fontId="3" fillId="0" borderId="28" xfId="1" applyNumberFormat="1" applyFont="1" applyBorder="1" applyAlignment="1">
      <alignment horizontal="left"/>
    </xf>
    <xf numFmtId="0" fontId="3" fillId="0" borderId="27" xfId="0" applyFont="1" applyBorder="1"/>
    <xf numFmtId="165" fontId="3" fillId="0" borderId="27" xfId="1" applyNumberFormat="1" applyFont="1" applyBorder="1" applyAlignment="1">
      <alignment horizontal="center"/>
    </xf>
    <xf numFmtId="165" fontId="3" fillId="0" borderId="29" xfId="1" applyNumberFormat="1" applyFont="1" applyBorder="1" applyAlignment="1">
      <alignment horizontal="center"/>
    </xf>
    <xf numFmtId="165" fontId="3" fillId="0" borderId="28" xfId="1" applyNumberFormat="1" applyFont="1" applyBorder="1" applyAlignment="1">
      <alignment horizontal="center"/>
    </xf>
    <xf numFmtId="0" fontId="3" fillId="6" borderId="27" xfId="0" applyFont="1" applyFill="1" applyBorder="1" applyAlignment="1">
      <alignment horizontal="center"/>
    </xf>
    <xf numFmtId="0" fontId="3" fillId="6" borderId="29" xfId="0" applyFont="1" applyFill="1" applyBorder="1" applyAlignment="1">
      <alignment horizontal="center"/>
    </xf>
    <xf numFmtId="0" fontId="3" fillId="6" borderId="28" xfId="0" applyFont="1" applyFill="1" applyBorder="1" applyAlignment="1">
      <alignment horizontal="center"/>
    </xf>
    <xf numFmtId="0" fontId="3" fillId="6" borderId="0" xfId="0" applyFont="1" applyFill="1" applyBorder="1" applyAlignment="1">
      <alignment horizontal="center"/>
    </xf>
    <xf numFmtId="165" fontId="3" fillId="0" borderId="0" xfId="1" applyNumberFormat="1" applyFont="1" applyBorder="1" applyAlignment="1">
      <alignment horizontal="center"/>
    </xf>
    <xf numFmtId="0" fontId="3" fillId="0" borderId="0" xfId="0" applyFont="1" applyBorder="1" applyAlignment="1">
      <alignment horizontal="center"/>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wrapText="1"/>
    </xf>
    <xf numFmtId="0" fontId="3" fillId="0" borderId="0" xfId="0" applyFont="1" applyFill="1" applyBorder="1" applyAlignment="1">
      <alignment horizontal="center" wrapText="1"/>
    </xf>
    <xf numFmtId="0" fontId="3" fillId="0" borderId="7" xfId="0" applyFont="1" applyBorder="1" applyAlignment="1">
      <alignment horizontal="center" wrapText="1"/>
    </xf>
    <xf numFmtId="0" fontId="3" fillId="0" borderId="1" xfId="0" applyFont="1" applyBorder="1" applyAlignment="1">
      <alignment horizontal="center" wrapText="1"/>
    </xf>
    <xf numFmtId="0" fontId="15" fillId="0" borderId="11" xfId="0" applyFont="1" applyBorder="1"/>
    <xf numFmtId="0" fontId="15" fillId="0" borderId="0" xfId="0" applyFont="1" applyFill="1" applyBorder="1"/>
    <xf numFmtId="0" fontId="3" fillId="0" borderId="1" xfId="0" applyFont="1" applyBorder="1" applyAlignment="1">
      <alignment horizontal="center"/>
    </xf>
    <xf numFmtId="165" fontId="3" fillId="8" borderId="1" xfId="1" applyNumberFormat="1" applyFont="1" applyFill="1" applyBorder="1" applyAlignment="1">
      <alignment horizontal="center"/>
    </xf>
    <xf numFmtId="165" fontId="3" fillId="0" borderId="0" xfId="1" applyNumberFormat="1" applyFont="1" applyFill="1" applyBorder="1" applyAlignment="1">
      <alignment horizontal="center"/>
    </xf>
    <xf numFmtId="165" fontId="3" fillId="0" borderId="1" xfId="1" applyNumberFormat="1" applyFont="1" applyFill="1" applyBorder="1" applyAlignment="1">
      <alignment horizontal="center"/>
    </xf>
    <xf numFmtId="165" fontId="3" fillId="0" borderId="1" xfId="1" applyNumberFormat="1" applyFont="1" applyBorder="1" applyAlignment="1">
      <alignment horizontal="center"/>
    </xf>
    <xf numFmtId="165" fontId="3" fillId="8" borderId="3" xfId="1" applyNumberFormat="1" applyFont="1" applyFill="1" applyBorder="1" applyAlignment="1">
      <alignment horizontal="center"/>
    </xf>
    <xf numFmtId="165" fontId="3" fillId="0" borderId="7" xfId="1" applyNumberFormat="1" applyFont="1" applyBorder="1" applyAlignment="1">
      <alignment horizontal="center"/>
    </xf>
    <xf numFmtId="165" fontId="3" fillId="8" borderId="6" xfId="1" applyNumberFormat="1" applyFont="1" applyFill="1" applyBorder="1" applyAlignment="1">
      <alignment horizontal="center"/>
    </xf>
    <xf numFmtId="165" fontId="3" fillId="0" borderId="0" xfId="1" applyNumberFormat="1" applyFont="1" applyAlignment="1">
      <alignment horizontal="center"/>
    </xf>
    <xf numFmtId="165" fontId="3" fillId="0" borderId="0" xfId="1" applyNumberFormat="1" applyFont="1"/>
    <xf numFmtId="0" fontId="3" fillId="0" borderId="17" xfId="0" applyFont="1" applyFill="1" applyBorder="1"/>
    <xf numFmtId="0" fontId="3" fillId="0" borderId="17" xfId="0" applyFont="1" applyBorder="1" applyAlignment="1">
      <alignment horizontal="center"/>
    </xf>
    <xf numFmtId="0" fontId="3" fillId="0" borderId="17" xfId="0" applyFont="1" applyFill="1" applyBorder="1" applyAlignment="1">
      <alignment horizontal="center"/>
    </xf>
    <xf numFmtId="0" fontId="3" fillId="0" borderId="19" xfId="0" applyFont="1" applyBorder="1" applyAlignment="1">
      <alignment wrapText="1"/>
    </xf>
    <xf numFmtId="0" fontId="3" fillId="0" borderId="20" xfId="0" applyFont="1" applyBorder="1" applyAlignment="1">
      <alignment wrapText="1"/>
    </xf>
    <xf numFmtId="0" fontId="3" fillId="0" borderId="22" xfId="0" applyFont="1" applyFill="1" applyBorder="1"/>
    <xf numFmtId="165" fontId="3" fillId="0" borderId="22" xfId="1" applyNumberFormat="1" applyFont="1" applyBorder="1" applyAlignment="1">
      <alignment horizontal="center"/>
    </xf>
    <xf numFmtId="165" fontId="3" fillId="0" borderId="22" xfId="1" applyNumberFormat="1" applyFont="1" applyFill="1" applyBorder="1" applyAlignment="1">
      <alignment horizontal="center"/>
    </xf>
    <xf numFmtId="165" fontId="3" fillId="0" borderId="22" xfId="1" applyNumberFormat="1" applyFont="1" applyBorder="1"/>
    <xf numFmtId="0" fontId="3" fillId="9" borderId="0" xfId="0" applyFont="1" applyFill="1" applyAlignment="1">
      <alignment wrapText="1"/>
    </xf>
    <xf numFmtId="0" fontId="9" fillId="12" borderId="3" xfId="0" applyFont="1" applyFill="1" applyBorder="1" applyAlignment="1">
      <alignment wrapText="1"/>
    </xf>
    <xf numFmtId="0" fontId="9" fillId="12" borderId="5" xfId="0" applyFont="1" applyFill="1" applyBorder="1" applyAlignment="1">
      <alignment wrapText="1"/>
    </xf>
    <xf numFmtId="0" fontId="9" fillId="12" borderId="4" xfId="0" applyFont="1" applyFill="1" applyBorder="1" applyAlignment="1"/>
    <xf numFmtId="0" fontId="9" fillId="12" borderId="3" xfId="0" applyFont="1" applyFill="1" applyBorder="1" applyAlignment="1">
      <alignment horizontal="center" wrapText="1"/>
    </xf>
    <xf numFmtId="0" fontId="9" fillId="0" borderId="1" xfId="0" applyFont="1" applyBorder="1"/>
    <xf numFmtId="0" fontId="9" fillId="0" borderId="10" xfId="0" applyFont="1" applyBorder="1"/>
    <xf numFmtId="0" fontId="9" fillId="0" borderId="3" xfId="0" applyFont="1" applyBorder="1"/>
    <xf numFmtId="0" fontId="9" fillId="0" borderId="4" xfId="0" applyFont="1" applyBorder="1"/>
    <xf numFmtId="0" fontId="9" fillId="0" borderId="7" xfId="0" applyFont="1" applyBorder="1"/>
    <xf numFmtId="0" fontId="9" fillId="0" borderId="13" xfId="0" applyFont="1" applyBorder="1"/>
    <xf numFmtId="0" fontId="3" fillId="13" borderId="0" xfId="0" applyFont="1" applyFill="1" applyBorder="1"/>
    <xf numFmtId="0" fontId="3" fillId="13" borderId="0" xfId="0" applyFont="1" applyFill="1" applyBorder="1" applyAlignment="1">
      <alignment wrapText="1"/>
    </xf>
    <xf numFmtId="0" fontId="16" fillId="13" borderId="0" xfId="0" applyFont="1" applyFill="1" applyBorder="1"/>
    <xf numFmtId="0" fontId="17" fillId="13" borderId="0" xfId="0" applyFont="1" applyFill="1" applyBorder="1"/>
    <xf numFmtId="0" fontId="3" fillId="0" borderId="7" xfId="0" applyFont="1" applyFill="1" applyBorder="1" applyAlignment="1">
      <alignment horizontal="center" wrapText="1"/>
    </xf>
    <xf numFmtId="0" fontId="3" fillId="0" borderId="1" xfId="0" applyFont="1" applyFill="1" applyBorder="1" applyAlignment="1">
      <alignment horizontal="center" wrapText="1"/>
    </xf>
    <xf numFmtId="165" fontId="3" fillId="6" borderId="1" xfId="1" applyNumberFormat="1" applyFont="1" applyFill="1" applyBorder="1" applyAlignment="1">
      <alignment horizontal="center"/>
    </xf>
    <xf numFmtId="165" fontId="3" fillId="7" borderId="1" xfId="1" applyNumberFormat="1" applyFont="1" applyFill="1" applyBorder="1" applyAlignment="1">
      <alignment horizontal="center"/>
    </xf>
    <xf numFmtId="165" fontId="3" fillId="6" borderId="3" xfId="1" applyNumberFormat="1" applyFont="1" applyFill="1" applyBorder="1" applyAlignment="1">
      <alignment horizontal="center"/>
    </xf>
    <xf numFmtId="165" fontId="3" fillId="0" borderId="7" xfId="1" applyNumberFormat="1" applyFont="1" applyFill="1" applyBorder="1" applyAlignment="1">
      <alignment horizontal="center"/>
    </xf>
    <xf numFmtId="165" fontId="3" fillId="6" borderId="6" xfId="1" applyNumberFormat="1" applyFont="1" applyFill="1" applyBorder="1" applyAlignment="1">
      <alignment horizontal="center"/>
    </xf>
    <xf numFmtId="0" fontId="3" fillId="0" borderId="1" xfId="0" applyFont="1" applyFill="1" applyBorder="1" applyAlignment="1">
      <alignment horizontal="center"/>
    </xf>
    <xf numFmtId="0" fontId="3" fillId="6" borderId="7"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6" borderId="6" xfId="0" applyFont="1" applyFill="1" applyBorder="1" applyAlignment="1">
      <alignment horizontal="center"/>
    </xf>
    <xf numFmtId="0" fontId="4" fillId="0" borderId="0" xfId="0" applyFont="1" applyAlignment="1"/>
    <xf numFmtId="0" fontId="3" fillId="0" borderId="22" xfId="0" applyFont="1" applyBorder="1" applyAlignment="1">
      <alignment horizontal="center"/>
    </xf>
    <xf numFmtId="0" fontId="3" fillId="0" borderId="22" xfId="0" applyFont="1" applyFill="1" applyBorder="1" applyAlignment="1">
      <alignment horizontal="center"/>
    </xf>
    <xf numFmtId="0" fontId="9" fillId="0" borderId="3" xfId="0" applyFont="1" applyFill="1" applyBorder="1" applyAlignment="1">
      <alignment horizontal="center"/>
    </xf>
    <xf numFmtId="0" fontId="9" fillId="0" borderId="3" xfId="0" applyFont="1" applyBorder="1" applyAlignment="1">
      <alignment horizontal="center"/>
    </xf>
    <xf numFmtId="0" fontId="16" fillId="13" borderId="0" xfId="0" applyFont="1" applyFill="1" applyBorder="1" applyAlignment="1">
      <alignment horizontal="center"/>
    </xf>
    <xf numFmtId="0" fontId="18" fillId="13" borderId="0" xfId="0" applyFont="1" applyFill="1" applyBorder="1"/>
    <xf numFmtId="0" fontId="9" fillId="12" borderId="2" xfId="0" applyFont="1" applyFill="1" applyBorder="1" applyAlignment="1"/>
    <xf numFmtId="0" fontId="17" fillId="13" borderId="0" xfId="0" applyFont="1" applyFill="1" applyBorder="1" applyAlignment="1">
      <alignment horizontal="center"/>
    </xf>
    <xf numFmtId="0" fontId="18" fillId="13" borderId="0" xfId="0" applyFont="1" applyFill="1" applyBorder="1" applyAlignment="1">
      <alignment horizontal="center"/>
    </xf>
    <xf numFmtId="0" fontId="9" fillId="12" borderId="3" xfId="0" applyFont="1" applyFill="1" applyBorder="1"/>
    <xf numFmtId="0" fontId="9" fillId="12" borderId="2" xfId="0" applyFont="1" applyFill="1" applyBorder="1"/>
    <xf numFmtId="0" fontId="9" fillId="12" borderId="5" xfId="0" applyFont="1" applyFill="1" applyBorder="1"/>
    <xf numFmtId="0" fontId="9" fillId="12" borderId="3" xfId="0" applyFont="1" applyFill="1" applyBorder="1" applyAlignment="1">
      <alignment horizontal="center"/>
    </xf>
    <xf numFmtId="0" fontId="3" fillId="0" borderId="0" xfId="0" applyNumberFormat="1" applyFont="1" applyAlignment="1">
      <alignment horizontal="center"/>
    </xf>
    <xf numFmtId="0" fontId="3" fillId="0" borderId="7" xfId="0" applyNumberFormat="1" applyFont="1" applyBorder="1" applyAlignment="1">
      <alignment horizontal="center" wrapText="1"/>
    </xf>
    <xf numFmtId="0" fontId="3" fillId="0" borderId="1" xfId="0" applyNumberFormat="1" applyFont="1" applyBorder="1" applyAlignment="1">
      <alignment horizontal="center" wrapText="1"/>
    </xf>
    <xf numFmtId="0" fontId="3" fillId="0" borderId="1" xfId="0" applyNumberFormat="1" applyFont="1" applyBorder="1" applyAlignment="1">
      <alignment horizontal="center"/>
    </xf>
    <xf numFmtId="0" fontId="3" fillId="6" borderId="1" xfId="1" applyNumberFormat="1" applyFont="1" applyFill="1" applyBorder="1" applyAlignment="1">
      <alignment horizontal="center"/>
    </xf>
    <xf numFmtId="0" fontId="3" fillId="0" borderId="1" xfId="1" applyNumberFormat="1" applyFont="1" applyBorder="1" applyAlignment="1">
      <alignment horizontal="center"/>
    </xf>
    <xf numFmtId="0" fontId="3" fillId="6" borderId="3" xfId="1" applyNumberFormat="1" applyFont="1" applyFill="1" applyBorder="1" applyAlignment="1">
      <alignment horizontal="center"/>
    </xf>
    <xf numFmtId="0" fontId="3" fillId="0" borderId="7" xfId="1" applyNumberFormat="1" applyFont="1" applyBorder="1" applyAlignment="1">
      <alignment horizontal="center"/>
    </xf>
    <xf numFmtId="0" fontId="3" fillId="6" borderId="6" xfId="1" applyNumberFormat="1" applyFont="1" applyFill="1" applyBorder="1" applyAlignment="1">
      <alignment horizontal="center"/>
    </xf>
    <xf numFmtId="0" fontId="3" fillId="0" borderId="7" xfId="0" applyNumberFormat="1" applyFont="1" applyBorder="1" applyAlignment="1">
      <alignment horizontal="center"/>
    </xf>
    <xf numFmtId="0" fontId="3" fillId="0" borderId="0" xfId="0" applyFont="1" applyBorder="1" applyAlignment="1">
      <alignment horizontal="center" wrapText="1"/>
    </xf>
    <xf numFmtId="0" fontId="15" fillId="0" borderId="0" xfId="0" applyFont="1" applyBorder="1"/>
    <xf numFmtId="0" fontId="9" fillId="0" borderId="0" xfId="0" applyFont="1" applyBorder="1" applyAlignment="1">
      <alignment horizontal="right"/>
    </xf>
    <xf numFmtId="0" fontId="3" fillId="0" borderId="17" xfId="0" applyNumberFormat="1" applyFont="1" applyBorder="1" applyAlignment="1">
      <alignment horizontal="center"/>
    </xf>
    <xf numFmtId="0" fontId="3" fillId="0" borderId="0" xfId="0" applyNumberFormat="1" applyFont="1" applyBorder="1" applyAlignment="1">
      <alignment horizontal="center"/>
    </xf>
    <xf numFmtId="0" fontId="3" fillId="0" borderId="0" xfId="1" applyNumberFormat="1" applyFont="1" applyBorder="1" applyAlignment="1">
      <alignment horizontal="center"/>
    </xf>
    <xf numFmtId="0" fontId="3" fillId="0" borderId="22" xfId="0" applyNumberFormat="1" applyFont="1" applyBorder="1" applyAlignment="1">
      <alignment horizontal="center"/>
    </xf>
    <xf numFmtId="0" fontId="18" fillId="13" borderId="0" xfId="0" applyNumberFormat="1" applyFont="1" applyFill="1" applyBorder="1" applyAlignment="1">
      <alignment horizontal="center"/>
    </xf>
    <xf numFmtId="0" fontId="3" fillId="0" borderId="1" xfId="1" applyNumberFormat="1" applyFont="1" applyFill="1" applyBorder="1" applyAlignment="1">
      <alignment horizontal="center"/>
    </xf>
    <xf numFmtId="0" fontId="9" fillId="0" borderId="8" xfId="0" applyFont="1" applyBorder="1"/>
    <xf numFmtId="164" fontId="9" fillId="0" borderId="0" xfId="0" applyNumberFormat="1" applyFont="1" applyBorder="1" applyAlignment="1">
      <alignment horizontal="center"/>
    </xf>
    <xf numFmtId="0" fontId="3" fillId="0" borderId="6" xfId="0" applyFont="1" applyBorder="1" applyAlignment="1">
      <alignment horizontal="center"/>
    </xf>
    <xf numFmtId="0" fontId="17" fillId="13" borderId="0" xfId="0" applyFont="1" applyFill="1" applyBorder="1" applyAlignment="1">
      <alignment horizontal="left"/>
    </xf>
    <xf numFmtId="0" fontId="12" fillId="0" borderId="17" xfId="0" applyFont="1" applyBorder="1" applyAlignment="1">
      <alignment horizontal="left"/>
    </xf>
    <xf numFmtId="0" fontId="9" fillId="12" borderId="3" xfId="0" applyFont="1" applyFill="1" applyBorder="1" applyAlignment="1">
      <alignment horizontal="center"/>
    </xf>
    <xf numFmtId="0" fontId="11" fillId="0" borderId="0" xfId="0" applyFont="1" applyBorder="1"/>
    <xf numFmtId="0" fontId="3" fillId="0" borderId="0" xfId="0" quotePrefix="1" applyFont="1" applyBorder="1"/>
    <xf numFmtId="0" fontId="3" fillId="0" borderId="0" xfId="0" quotePrefix="1" applyFont="1" applyBorder="1" applyAlignment="1"/>
    <xf numFmtId="164" fontId="9" fillId="12" borderId="3" xfId="0" applyNumberFormat="1" applyFont="1" applyFill="1" applyBorder="1" applyAlignment="1">
      <alignment horizontal="center" wrapText="1"/>
    </xf>
    <xf numFmtId="0" fontId="3" fillId="0" borderId="3" xfId="0" applyFont="1" applyBorder="1" applyAlignment="1">
      <alignment vertical="center" wrapText="1"/>
    </xf>
    <xf numFmtId="0" fontId="9" fillId="12" borderId="3" xfId="0" applyFont="1" applyFill="1" applyBorder="1" applyAlignment="1">
      <alignment horizontal="center"/>
    </xf>
    <xf numFmtId="0" fontId="15" fillId="0" borderId="11" xfId="0" applyFont="1" applyBorder="1" applyAlignment="1">
      <alignment horizontal="left" indent="1"/>
    </xf>
    <xf numFmtId="0" fontId="3" fillId="0" borderId="11" xfId="0" applyFont="1" applyBorder="1" applyAlignment="1">
      <alignment horizontal="left" indent="1"/>
    </xf>
    <xf numFmtId="0" fontId="3" fillId="0" borderId="11" xfId="0" applyFont="1" applyFill="1" applyBorder="1" applyAlignment="1">
      <alignment horizontal="left" indent="1"/>
    </xf>
    <xf numFmtId="0" fontId="3" fillId="0" borderId="11" xfId="0" applyFont="1" applyBorder="1" applyAlignment="1">
      <alignment horizontal="left"/>
    </xf>
    <xf numFmtId="0" fontId="9" fillId="12" borderId="15" xfId="0" applyFont="1" applyFill="1" applyBorder="1" applyAlignment="1">
      <alignment horizontal="center"/>
    </xf>
    <xf numFmtId="0" fontId="3" fillId="0" borderId="14" xfId="0" applyFont="1" applyBorder="1" applyAlignment="1">
      <alignment horizontal="left" indent="1"/>
    </xf>
    <xf numFmtId="0" fontId="9" fillId="0" borderId="0" xfId="0" quotePrefix="1" applyFont="1" applyBorder="1"/>
    <xf numFmtId="0" fontId="9" fillId="5" borderId="3" xfId="0" applyFont="1" applyFill="1" applyBorder="1" applyAlignment="1">
      <alignment horizontal="center"/>
    </xf>
    <xf numFmtId="0" fontId="3" fillId="0" borderId="1" xfId="0" applyFont="1" applyBorder="1" applyAlignment="1">
      <alignment horizontal="left" indent="1"/>
    </xf>
    <xf numFmtId="0" fontId="9" fillId="0" borderId="6" xfId="0" applyFont="1" applyBorder="1"/>
    <xf numFmtId="49" fontId="3" fillId="0" borderId="0" xfId="0" quotePrefix="1" applyNumberFormat="1" applyFont="1" applyBorder="1" applyAlignment="1">
      <alignment horizontal="center"/>
    </xf>
    <xf numFmtId="165" fontId="3" fillId="0" borderId="0" xfId="1" applyNumberFormat="1" applyFont="1" applyBorder="1" applyAlignment="1">
      <alignment horizontal="left"/>
    </xf>
    <xf numFmtId="0" fontId="3" fillId="0" borderId="0" xfId="1" applyNumberFormat="1" applyFont="1" applyFill="1" applyBorder="1" applyAlignment="1">
      <alignment horizontal="center"/>
    </xf>
    <xf numFmtId="0" fontId="9" fillId="0" borderId="12" xfId="0" applyFont="1" applyBorder="1"/>
    <xf numFmtId="0" fontId="17" fillId="13" borderId="0" xfId="0" applyFont="1" applyFill="1" applyAlignment="1">
      <alignment horizontal="center"/>
    </xf>
    <xf numFmtId="0" fontId="17" fillId="13" borderId="0" xfId="0" applyFont="1" applyFill="1"/>
    <xf numFmtId="0" fontId="3" fillId="13" borderId="0" xfId="0" applyFont="1" applyFill="1"/>
    <xf numFmtId="0" fontId="3" fillId="13" borderId="0" xfId="0" applyFont="1" applyFill="1" applyAlignment="1">
      <alignment wrapText="1"/>
    </xf>
    <xf numFmtId="0" fontId="3" fillId="6" borderId="0" xfId="0" applyFont="1" applyFill="1" applyAlignment="1">
      <alignment horizontal="center"/>
    </xf>
    <xf numFmtId="0" fontId="9" fillId="10" borderId="3" xfId="0" applyFont="1" applyFill="1" applyBorder="1" applyAlignment="1">
      <alignment horizontal="center" vertical="center" wrapText="1"/>
    </xf>
    <xf numFmtId="0" fontId="9" fillId="13" borderId="0" xfId="0" applyFont="1" applyFill="1" applyAlignment="1">
      <alignment horizontal="center" vertical="center"/>
    </xf>
    <xf numFmtId="0" fontId="17" fillId="13" borderId="0" xfId="0" applyFont="1" applyFill="1" applyAlignment="1">
      <alignment vertical="center"/>
    </xf>
    <xf numFmtId="0" fontId="17" fillId="13" borderId="0" xfId="0" applyFont="1" applyFill="1" applyAlignment="1">
      <alignment horizontal="center" vertical="center"/>
    </xf>
    <xf numFmtId="9" fontId="3" fillId="6" borderId="6" xfId="10" applyFont="1" applyFill="1" applyBorder="1" applyAlignment="1">
      <alignment horizontal="right"/>
    </xf>
    <xf numFmtId="0" fontId="9" fillId="0" borderId="14" xfId="0" applyFont="1" applyBorder="1" applyAlignment="1">
      <alignment horizontal="center"/>
    </xf>
    <xf numFmtId="0" fontId="9" fillId="0" borderId="11" xfId="0" applyFont="1" applyBorder="1" applyAlignment="1">
      <alignment horizontal="center"/>
    </xf>
    <xf numFmtId="0" fontId="3" fillId="0" borderId="7" xfId="0" applyFont="1" applyBorder="1" applyAlignment="1">
      <alignment horizontal="center" vertical="top" wrapText="1"/>
    </xf>
    <xf numFmtId="0" fontId="9" fillId="0" borderId="11" xfId="0" applyFont="1" applyBorder="1" applyAlignment="1">
      <alignment horizontal="left" vertical="top" wrapText="1"/>
    </xf>
    <xf numFmtId="0" fontId="3" fillId="0" borderId="14" xfId="0" applyFont="1" applyBorder="1" applyAlignment="1">
      <alignment horizontal="center"/>
    </xf>
    <xf numFmtId="9" fontId="3" fillId="6" borderId="1" xfId="10" applyFont="1" applyFill="1" applyBorder="1" applyAlignment="1">
      <alignment horizontal="right"/>
    </xf>
    <xf numFmtId="0" fontId="3" fillId="0" borderId="11" xfId="0" applyFont="1" applyBorder="1" applyAlignment="1">
      <alignment horizontal="center"/>
    </xf>
    <xf numFmtId="9" fontId="3" fillId="0" borderId="1" xfId="10" applyFont="1" applyBorder="1" applyAlignment="1">
      <alignment horizontal="righ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Alignment="1">
      <alignment vertical="center"/>
    </xf>
    <xf numFmtId="0" fontId="9" fillId="0" borderId="20" xfId="0" applyFont="1" applyBorder="1" applyAlignment="1">
      <alignment vertical="center"/>
    </xf>
    <xf numFmtId="0" fontId="9" fillId="0" borderId="19" xfId="0" applyFont="1" applyBorder="1" applyAlignment="1">
      <alignment vertical="center"/>
    </xf>
    <xf numFmtId="0" fontId="9" fillId="10" borderId="3" xfId="0" applyFont="1" applyFill="1" applyBorder="1" applyAlignment="1">
      <alignment horizontal="center" vertical="center"/>
    </xf>
    <xf numFmtId="0" fontId="3" fillId="0" borderId="0" xfId="0" applyFont="1" applyAlignment="1">
      <alignment vertical="center"/>
    </xf>
    <xf numFmtId="0" fontId="3" fillId="0" borderId="20" xfId="0" applyFont="1" applyBorder="1" applyAlignment="1">
      <alignment vertical="center"/>
    </xf>
    <xf numFmtId="0" fontId="3" fillId="0" borderId="19" xfId="0" applyFont="1" applyBorder="1" applyAlignment="1">
      <alignment vertical="center"/>
    </xf>
    <xf numFmtId="9" fontId="3" fillId="8" borderId="6" xfId="10" applyFont="1" applyFill="1" applyBorder="1" applyAlignment="1">
      <alignment horizontal="right"/>
    </xf>
    <xf numFmtId="9" fontId="3" fillId="8" borderId="1" xfId="10" applyFont="1" applyFill="1" applyBorder="1" applyAlignment="1">
      <alignment horizontal="right"/>
    </xf>
    <xf numFmtId="0" fontId="9" fillId="0" borderId="14" xfId="0" applyFont="1" applyBorder="1" applyAlignment="1">
      <alignment horizontal="center" vertical="center"/>
    </xf>
    <xf numFmtId="0" fontId="9" fillId="0" borderId="12" xfId="0" applyFont="1" applyBorder="1" applyAlignment="1">
      <alignment vertical="center"/>
    </xf>
    <xf numFmtId="165" fontId="9" fillId="0" borderId="1" xfId="1" applyNumberFormat="1"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left" vertical="center" wrapText="1"/>
    </xf>
    <xf numFmtId="0" fontId="3" fillId="0" borderId="7" xfId="0" applyFont="1" applyBorder="1" applyAlignment="1">
      <alignment horizontal="center"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10" borderId="7" xfId="0" applyFont="1" applyFill="1" applyBorder="1" applyAlignment="1">
      <alignment horizontal="center" vertical="center"/>
    </xf>
    <xf numFmtId="165" fontId="3" fillId="14" borderId="6" xfId="1" applyNumberFormat="1" applyFont="1" applyFill="1" applyBorder="1" applyAlignment="1">
      <alignment horizontal="center" vertical="center"/>
    </xf>
    <xf numFmtId="9" fontId="3" fillId="14" borderId="6" xfId="10" applyFont="1" applyFill="1" applyBorder="1" applyAlignment="1">
      <alignment horizontal="center" vertical="center"/>
    </xf>
    <xf numFmtId="165" fontId="3" fillId="8" borderId="6" xfId="1" applyNumberFormat="1" applyFont="1" applyFill="1" applyBorder="1" applyAlignment="1">
      <alignment vertical="center"/>
    </xf>
    <xf numFmtId="9" fontId="3" fillId="8" borderId="6" xfId="10" applyFont="1" applyFill="1" applyBorder="1" applyAlignment="1">
      <alignment vertical="center"/>
    </xf>
    <xf numFmtId="0" fontId="3" fillId="0" borderId="14" xfId="0" applyFont="1" applyBorder="1" applyAlignment="1">
      <alignment horizontal="center" vertical="center"/>
    </xf>
    <xf numFmtId="0" fontId="19" fillId="0" borderId="12" xfId="0" applyFont="1" applyBorder="1" applyAlignment="1">
      <alignment vertical="center"/>
    </xf>
    <xf numFmtId="165" fontId="3" fillId="8" borderId="1" xfId="1" applyNumberFormat="1" applyFont="1" applyFill="1" applyBorder="1" applyAlignment="1">
      <alignment vertical="center"/>
    </xf>
    <xf numFmtId="9" fontId="3" fillId="8" borderId="1" xfId="10" applyFont="1" applyFill="1" applyBorder="1" applyAlignment="1">
      <alignment vertical="center"/>
    </xf>
    <xf numFmtId="0" fontId="3" fillId="0" borderId="11" xfId="0" applyFont="1" applyBorder="1" applyAlignment="1">
      <alignment horizontal="center" vertical="center"/>
    </xf>
    <xf numFmtId="0" fontId="19" fillId="0" borderId="10" xfId="0" applyFont="1" applyBorder="1" applyAlignment="1">
      <alignment horizontal="left" vertical="center"/>
    </xf>
    <xf numFmtId="9" fontId="3" fillId="7" borderId="1" xfId="10" applyFont="1" applyFill="1" applyBorder="1" applyAlignment="1">
      <alignment horizontal="left" vertical="center" wrapText="1"/>
    </xf>
    <xf numFmtId="9" fontId="3" fillId="7" borderId="1" xfId="10" applyFont="1" applyFill="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19" fillId="0" borderId="10" xfId="0" applyFont="1" applyBorder="1" applyAlignment="1">
      <alignment vertical="center"/>
    </xf>
    <xf numFmtId="0" fontId="9"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9" fillId="10" borderId="6" xfId="0" applyFont="1" applyFill="1" applyBorder="1" applyAlignment="1">
      <alignment horizontal="center" vertical="center" wrapText="1"/>
    </xf>
    <xf numFmtId="0" fontId="18" fillId="13" borderId="0" xfId="0" applyFont="1" applyFill="1" applyAlignment="1">
      <alignment horizontal="center" vertical="center"/>
    </xf>
    <xf numFmtId="0" fontId="18" fillId="13" borderId="0" xfId="0" applyFont="1" applyFill="1" applyAlignment="1">
      <alignment vertical="center"/>
    </xf>
    <xf numFmtId="0" fontId="3" fillId="0" borderId="0" xfId="0" quotePrefix="1" applyFont="1"/>
    <xf numFmtId="0" fontId="9" fillId="0" borderId="0" xfId="0" quotePrefix="1" applyFont="1"/>
    <xf numFmtId="0" fontId="3" fillId="0" borderId="0" xfId="0" applyFont="1" applyAlignment="1">
      <alignment horizontal="center" vertical="center"/>
    </xf>
    <xf numFmtId="0" fontId="3" fillId="0" borderId="0" xfId="0" applyFont="1" applyFill="1"/>
    <xf numFmtId="167" fontId="9" fillId="14" borderId="3" xfId="0" applyNumberFormat="1" applyFont="1" applyFill="1" applyBorder="1" applyAlignment="1">
      <alignment horizontal="right"/>
    </xf>
    <xf numFmtId="0" fontId="3" fillId="14" borderId="3" xfId="0" applyFont="1" applyFill="1" applyBorder="1" applyAlignment="1">
      <alignment horizontal="center"/>
    </xf>
    <xf numFmtId="167" fontId="9" fillId="7" borderId="3" xfId="0" applyNumberFormat="1" applyFont="1" applyFill="1" applyBorder="1" applyAlignment="1">
      <alignment horizontal="right"/>
    </xf>
    <xf numFmtId="0" fontId="3" fillId="6" borderId="3" xfId="0" applyFont="1" applyFill="1" applyBorder="1" applyAlignment="1">
      <alignment horizontal="center"/>
    </xf>
    <xf numFmtId="0" fontId="9" fillId="10" borderId="5" xfId="0" applyFont="1" applyFill="1" applyBorder="1" applyAlignment="1">
      <alignment horizontal="center"/>
    </xf>
    <xf numFmtId="0" fontId="9" fillId="10" borderId="2" xfId="0" applyFont="1" applyFill="1" applyBorder="1" applyAlignment="1">
      <alignment horizontal="left"/>
    </xf>
    <xf numFmtId="0" fontId="9" fillId="0" borderId="12" xfId="0" applyFont="1" applyBorder="1" applyAlignment="1">
      <alignment horizontal="center"/>
    </xf>
    <xf numFmtId="167" fontId="3" fillId="8" borderId="6" xfId="0" applyNumberFormat="1" applyFont="1" applyFill="1" applyBorder="1" applyAlignment="1">
      <alignment horizontal="right"/>
    </xf>
    <xf numFmtId="0" fontId="3" fillId="0" borderId="12" xfId="0" applyFont="1" applyBorder="1" applyAlignment="1">
      <alignment horizontal="center"/>
    </xf>
    <xf numFmtId="167" fontId="3" fillId="8" borderId="1" xfId="0" applyNumberFormat="1" applyFont="1" applyFill="1" applyBorder="1" applyAlignment="1">
      <alignment horizontal="right"/>
    </xf>
    <xf numFmtId="0" fontId="3" fillId="0" borderId="10" xfId="0" applyFont="1" applyBorder="1" applyAlignment="1">
      <alignment horizontal="center"/>
    </xf>
    <xf numFmtId="0" fontId="3" fillId="0" borderId="9" xfId="0" applyFont="1" applyBorder="1" applyAlignment="1">
      <alignment horizontal="center"/>
    </xf>
    <xf numFmtId="167" fontId="3" fillId="0" borderId="1" xfId="0" applyNumberFormat="1" applyFont="1" applyBorder="1" applyAlignment="1">
      <alignment horizontal="righ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9" fillId="10" borderId="5" xfId="0" applyFont="1" applyFill="1" applyBorder="1" applyAlignment="1">
      <alignment horizontal="left" vertical="center" wrapText="1"/>
    </xf>
    <xf numFmtId="0" fontId="12" fillId="10" borderId="2" xfId="0" applyFont="1" applyFill="1" applyBorder="1" applyAlignment="1">
      <alignment horizontal="left" vertical="center" wrapText="1"/>
    </xf>
    <xf numFmtId="0" fontId="9" fillId="10" borderId="9" xfId="0" applyFont="1" applyFill="1" applyBorder="1" applyAlignment="1">
      <alignment vertical="center"/>
    </xf>
    <xf numFmtId="0" fontId="12" fillId="10" borderId="8" xfId="0" applyFont="1" applyFill="1" applyBorder="1" applyAlignment="1">
      <alignment horizontal="left" vertical="center" wrapText="1"/>
    </xf>
    <xf numFmtId="0" fontId="9" fillId="0" borderId="0" xfId="0" applyFont="1" applyAlignment="1">
      <alignment horizontal="center" vertical="center"/>
    </xf>
    <xf numFmtId="0" fontId="3" fillId="0" borderId="0" xfId="0" applyFont="1" applyAlignment="1">
      <alignment horizontal="right"/>
    </xf>
    <xf numFmtId="0" fontId="9" fillId="0" borderId="0" xfId="0" applyFont="1" applyAlignment="1">
      <alignment horizontal="left"/>
    </xf>
    <xf numFmtId="0" fontId="3" fillId="0" borderId="39" xfId="0" applyFont="1" applyBorder="1" applyAlignment="1">
      <alignment horizontal="center"/>
    </xf>
    <xf numFmtId="0" fontId="3" fillId="15" borderId="10" xfId="0" applyFont="1" applyFill="1" applyBorder="1"/>
    <xf numFmtId="0" fontId="3" fillId="15" borderId="11" xfId="0" quotePrefix="1" applyFont="1" applyFill="1" applyBorder="1" applyAlignment="1">
      <alignment vertical="top" wrapText="1"/>
    </xf>
    <xf numFmtId="0" fontId="3" fillId="15" borderId="10" xfId="0" quotePrefix="1" applyFont="1" applyFill="1" applyBorder="1" applyAlignment="1">
      <alignment vertical="top" wrapText="1"/>
    </xf>
    <xf numFmtId="0" fontId="3" fillId="15" borderId="10" xfId="0" quotePrefix="1" applyFont="1" applyFill="1" applyBorder="1" applyAlignment="1">
      <alignment wrapText="1"/>
    </xf>
    <xf numFmtId="0" fontId="3" fillId="0" borderId="13" xfId="0" applyFont="1" applyBorder="1"/>
    <xf numFmtId="0" fontId="3" fillId="15" borderId="13" xfId="0" applyFont="1" applyFill="1" applyBorder="1"/>
    <xf numFmtId="0" fontId="3" fillId="0" borderId="13" xfId="0" applyFont="1" applyBorder="1" applyAlignment="1">
      <alignment horizontal="center"/>
    </xf>
    <xf numFmtId="0" fontId="21" fillId="0" borderId="0" xfId="0" applyFont="1" applyBorder="1" applyAlignment="1">
      <alignment horizontal="left"/>
    </xf>
    <xf numFmtId="0" fontId="9" fillId="5" borderId="3" xfId="0" applyFont="1" applyFill="1" applyBorder="1" applyAlignment="1">
      <alignment horizontal="center" wrapText="1"/>
    </xf>
    <xf numFmtId="0" fontId="3" fillId="9" borderId="0" xfId="0" quotePrefix="1" applyFont="1" applyFill="1" applyAlignment="1">
      <alignment vertical="center"/>
    </xf>
    <xf numFmtId="0" fontId="3" fillId="9" borderId="0" xfId="0" applyFont="1" applyFill="1" applyAlignment="1">
      <alignment horizontal="center" vertical="center"/>
    </xf>
    <xf numFmtId="0" fontId="3" fillId="9" borderId="0" xfId="0" quotePrefix="1" applyFont="1" applyFill="1" applyAlignment="1">
      <alignment horizontal="right" vertical="center"/>
    </xf>
    <xf numFmtId="0" fontId="3" fillId="9" borderId="0" xfId="0" applyFont="1" applyFill="1" applyAlignment="1">
      <alignment vertical="center"/>
    </xf>
    <xf numFmtId="0" fontId="9" fillId="9" borderId="0" xfId="0" applyFont="1" applyFill="1" applyAlignment="1">
      <alignment vertical="center"/>
    </xf>
    <xf numFmtId="0" fontId="18" fillId="9" borderId="0" xfId="0" applyFont="1" applyFill="1" applyAlignment="1">
      <alignment horizontal="center" vertical="center"/>
    </xf>
    <xf numFmtId="0" fontId="9" fillId="9" borderId="0" xfId="0" applyFont="1" applyFill="1" applyAlignment="1">
      <alignment horizontal="center" vertical="center" wrapText="1"/>
    </xf>
    <xf numFmtId="0" fontId="3" fillId="9"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applyAlignment="1">
      <alignment horizontal="center"/>
    </xf>
    <xf numFmtId="0" fontId="9" fillId="12" borderId="15" xfId="0" applyFont="1" applyFill="1" applyBorder="1" applyAlignment="1">
      <alignment horizontal="center"/>
    </xf>
    <xf numFmtId="0" fontId="3" fillId="0" borderId="0" xfId="0" applyFont="1" applyFill="1" applyAlignment="1">
      <alignment wrapText="1"/>
    </xf>
    <xf numFmtId="0" fontId="9" fillId="0" borderId="0" xfId="6" applyFont="1" applyFill="1" applyAlignment="1" applyProtection="1">
      <alignment horizontal="right"/>
      <protection hidden="1"/>
    </xf>
    <xf numFmtId="0" fontId="14" fillId="0" borderId="0" xfId="6" applyFont="1" applyFill="1" applyAlignment="1" applyProtection="1">
      <alignment horizontal="right"/>
      <protection hidden="1"/>
    </xf>
    <xf numFmtId="9" fontId="3" fillId="0" borderId="7" xfId="10" applyFont="1" applyBorder="1" applyAlignment="1">
      <alignment horizontal="center" vertical="center" wrapText="1"/>
    </xf>
    <xf numFmtId="9" fontId="3" fillId="0" borderId="1" xfId="10" applyFont="1" applyBorder="1" applyAlignment="1">
      <alignment horizontal="left" vertical="center" wrapText="1"/>
    </xf>
    <xf numFmtId="9" fontId="3" fillId="8" borderId="1" xfId="10" applyFont="1" applyFill="1" applyBorder="1" applyAlignment="1">
      <alignment horizontal="right" vertical="center"/>
    </xf>
    <xf numFmtId="9" fontId="3" fillId="8" borderId="6" xfId="10" applyFont="1" applyFill="1" applyBorder="1" applyAlignment="1">
      <alignment horizontal="right" vertical="center"/>
    </xf>
    <xf numFmtId="9" fontId="9" fillId="0" borderId="1" xfId="10" applyFont="1" applyBorder="1" applyAlignment="1">
      <alignment horizontal="center" vertical="center"/>
    </xf>
    <xf numFmtId="9" fontId="3" fillId="14" borderId="1" xfId="10" applyFont="1" applyFill="1" applyBorder="1" applyAlignment="1">
      <alignment horizontal="right"/>
    </xf>
    <xf numFmtId="0" fontId="3" fillId="14" borderId="1" xfId="0" applyFont="1" applyFill="1" applyBorder="1" applyAlignment="1">
      <alignment horizontal="center"/>
    </xf>
    <xf numFmtId="166" fontId="3" fillId="0" borderId="1" xfId="0" applyNumberFormat="1" applyFont="1" applyBorder="1"/>
    <xf numFmtId="165" fontId="3" fillId="0" borderId="1" xfId="0" applyNumberFormat="1" applyFont="1" applyBorder="1" applyAlignment="1">
      <alignment horizontal="center"/>
    </xf>
    <xf numFmtId="0" fontId="12" fillId="15" borderId="8" xfId="0" applyFont="1" applyFill="1" applyBorder="1"/>
    <xf numFmtId="0" fontId="3" fillId="15" borderId="0" xfId="0" applyFont="1" applyFill="1"/>
    <xf numFmtId="0" fontId="3" fillId="15" borderId="0" xfId="0" quotePrefix="1" applyFont="1" applyFill="1" applyAlignment="1">
      <alignment wrapText="1"/>
    </xf>
    <xf numFmtId="0" fontId="3" fillId="15" borderId="0" xfId="0" quotePrefix="1" applyFont="1" applyFill="1" applyAlignment="1">
      <alignment vertical="top" wrapText="1"/>
    </xf>
    <xf numFmtId="0" fontId="3" fillId="15" borderId="12" xfId="0" applyFont="1" applyFill="1" applyBorder="1"/>
    <xf numFmtId="0" fontId="3" fillId="15" borderId="39" xfId="0" applyFont="1" applyFill="1" applyBorder="1"/>
    <xf numFmtId="0" fontId="3" fillId="15" borderId="0" xfId="0" quotePrefix="1" applyFont="1" applyFill="1" applyAlignment="1">
      <alignment horizontal="left" wrapText="1"/>
    </xf>
    <xf numFmtId="0" fontId="18" fillId="0" borderId="0" xfId="0" applyFont="1" applyAlignment="1">
      <alignment horizontal="center" vertical="center"/>
    </xf>
    <xf numFmtId="0" fontId="3" fillId="0" borderId="3" xfId="0" applyFont="1" applyBorder="1" applyAlignment="1">
      <alignment horizontal="center" vertical="top" wrapText="1"/>
    </xf>
    <xf numFmtId="0" fontId="3" fillId="0" borderId="3" xfId="0" applyFont="1" applyBorder="1"/>
    <xf numFmtId="0" fontId="3" fillId="0" borderId="8" xfId="0" applyFont="1" applyBorder="1" applyAlignment="1">
      <alignment horizontal="center"/>
    </xf>
    <xf numFmtId="167" fontId="9" fillId="6" borderId="6" xfId="0" applyNumberFormat="1" applyFont="1" applyFill="1" applyBorder="1" applyAlignment="1">
      <alignment horizontal="right"/>
    </xf>
    <xf numFmtId="0" fontId="3" fillId="9" borderId="0" xfId="0" applyFont="1" applyFill="1" applyAlignment="1">
      <alignment horizontal="right"/>
    </xf>
    <xf numFmtId="165" fontId="9" fillId="0" borderId="0" xfId="1" applyNumberFormat="1" applyFont="1" applyAlignment="1">
      <alignment horizontal="center"/>
    </xf>
    <xf numFmtId="167" fontId="9" fillId="0" borderId="0" xfId="0" applyNumberFormat="1" applyFont="1" applyAlignment="1">
      <alignment horizontal="right"/>
    </xf>
    <xf numFmtId="0" fontId="3" fillId="0" borderId="0" xfId="0" applyFont="1" applyAlignment="1">
      <alignment horizontal="center"/>
    </xf>
    <xf numFmtId="0" fontId="23" fillId="0" borderId="0" xfId="0" applyFont="1" applyBorder="1"/>
    <xf numFmtId="0" fontId="3" fillId="0" borderId="3" xfId="0" quotePrefix="1" applyFont="1" applyBorder="1" applyAlignment="1">
      <alignment horizontal="center"/>
    </xf>
    <xf numFmtId="0" fontId="3" fillId="0" borderId="3" xfId="0" quotePrefix="1" applyFont="1" applyBorder="1" applyAlignment="1">
      <alignment horizontal="center" vertical="center"/>
    </xf>
    <xf numFmtId="0" fontId="23" fillId="0" borderId="0" xfId="0" applyFont="1"/>
    <xf numFmtId="0" fontId="9" fillId="0" borderId="0" xfId="0" quotePrefix="1" applyFont="1" applyBorder="1" applyAlignment="1"/>
    <xf numFmtId="0" fontId="3" fillId="0" borderId="0" xfId="0" applyFont="1" applyAlignment="1">
      <alignment horizontal="center"/>
    </xf>
    <xf numFmtId="0" fontId="3" fillId="0" borderId="0" xfId="0" applyFont="1" applyAlignment="1">
      <alignment horizontal="center"/>
    </xf>
    <xf numFmtId="9" fontId="3" fillId="14" borderId="1" xfId="10" applyFont="1" applyFill="1" applyBorder="1" applyAlignment="1">
      <alignment horizontal="right" vertical="center" wrapText="1"/>
    </xf>
    <xf numFmtId="9" fontId="3" fillId="14" borderId="1" xfId="10" applyFont="1" applyFill="1" applyBorder="1" applyAlignment="1">
      <alignment horizontal="right" vertical="center"/>
    </xf>
    <xf numFmtId="9" fontId="3" fillId="14" borderId="6" xfId="10" applyFont="1" applyFill="1" applyBorder="1" applyAlignment="1">
      <alignment horizontal="right"/>
    </xf>
    <xf numFmtId="0" fontId="3" fillId="14" borderId="6" xfId="0" applyFont="1" applyFill="1" applyBorder="1" applyAlignment="1">
      <alignment horizontal="center"/>
    </xf>
    <xf numFmtId="0" fontId="3" fillId="0" borderId="0" xfId="0" applyFont="1" applyAlignment="1">
      <alignment horizontal="center"/>
    </xf>
    <xf numFmtId="0" fontId="9" fillId="12" borderId="3" xfId="0" applyFont="1" applyFill="1" applyBorder="1" applyAlignment="1">
      <alignment horizontal="center"/>
    </xf>
    <xf numFmtId="0" fontId="3" fillId="0" borderId="11" xfId="0" applyFont="1" applyBorder="1" applyAlignment="1">
      <alignment horizontal="left"/>
    </xf>
    <xf numFmtId="0" fontId="0" fillId="9" borderId="0" xfId="0" applyFill="1"/>
    <xf numFmtId="0" fontId="3" fillId="0" borderId="0" xfId="0" applyFont="1" applyAlignment="1">
      <alignment horizontal="center"/>
    </xf>
    <xf numFmtId="0" fontId="9" fillId="12" borderId="3" xfId="0" applyFont="1" applyFill="1" applyBorder="1" applyAlignment="1">
      <alignment horizontal="center"/>
    </xf>
    <xf numFmtId="0" fontId="3" fillId="0" borderId="0" xfId="0" quotePrefix="1" applyFont="1" applyAlignment="1"/>
    <xf numFmtId="0" fontId="3" fillId="0" borderId="0" xfId="0" applyFont="1" applyAlignment="1">
      <alignment horizontal="center"/>
    </xf>
    <xf numFmtId="0" fontId="3" fillId="8" borderId="1" xfId="0" applyFont="1" applyFill="1" applyBorder="1" applyAlignment="1">
      <alignment horizontal="center"/>
    </xf>
    <xf numFmtId="0" fontId="3" fillId="8" borderId="6" xfId="0" applyFont="1" applyFill="1" applyBorder="1" applyAlignment="1">
      <alignment horizontal="center"/>
    </xf>
    <xf numFmtId="168" fontId="3" fillId="8" borderId="1" xfId="1" applyNumberFormat="1" applyFont="1" applyFill="1" applyBorder="1" applyAlignment="1">
      <alignment horizontal="center"/>
    </xf>
    <xf numFmtId="168" fontId="3" fillId="8" borderId="3" xfId="1" applyNumberFormat="1" applyFont="1" applyFill="1" applyBorder="1" applyAlignment="1">
      <alignment horizontal="center"/>
    </xf>
    <xf numFmtId="168" fontId="3" fillId="8" borderId="6" xfId="1" applyNumberFormat="1" applyFont="1" applyFill="1" applyBorder="1" applyAlignment="1">
      <alignment horizontal="center"/>
    </xf>
    <xf numFmtId="168" fontId="3" fillId="6" borderId="1" xfId="1" applyNumberFormat="1" applyFont="1" applyFill="1" applyBorder="1" applyAlignment="1">
      <alignment horizontal="center"/>
    </xf>
    <xf numFmtId="168" fontId="3" fillId="7" borderId="1" xfId="1" applyNumberFormat="1" applyFont="1" applyFill="1" applyBorder="1" applyAlignment="1">
      <alignment horizontal="center"/>
    </xf>
    <xf numFmtId="168" fontId="3" fillId="6" borderId="3" xfId="1" applyNumberFormat="1" applyFont="1" applyFill="1" applyBorder="1" applyAlignment="1">
      <alignment horizontal="center"/>
    </xf>
    <xf numFmtId="168" fontId="3" fillId="6" borderId="6" xfId="1" applyNumberFormat="1" applyFont="1" applyFill="1" applyBorder="1" applyAlignment="1">
      <alignment horizontal="center"/>
    </xf>
    <xf numFmtId="168" fontId="3" fillId="6" borderId="7" xfId="0" applyNumberFormat="1" applyFont="1" applyFill="1" applyBorder="1" applyAlignment="1">
      <alignment horizontal="center"/>
    </xf>
    <xf numFmtId="168" fontId="3" fillId="7" borderId="1" xfId="0" applyNumberFormat="1" applyFont="1" applyFill="1" applyBorder="1" applyAlignment="1">
      <alignment horizontal="center"/>
    </xf>
    <xf numFmtId="168" fontId="3" fillId="6" borderId="1" xfId="0" applyNumberFormat="1" applyFont="1" applyFill="1" applyBorder="1" applyAlignment="1">
      <alignment horizontal="center"/>
    </xf>
    <xf numFmtId="168" fontId="3" fillId="6" borderId="6" xfId="0" applyNumberFormat="1" applyFont="1" applyFill="1" applyBorder="1" applyAlignment="1">
      <alignment horizontal="center"/>
    </xf>
    <xf numFmtId="168" fontId="3" fillId="8" borderId="7" xfId="0" applyNumberFormat="1" applyFont="1" applyFill="1" applyBorder="1" applyAlignment="1">
      <alignment horizontal="center"/>
    </xf>
    <xf numFmtId="168" fontId="3" fillId="8" borderId="1" xfId="0" applyNumberFormat="1" applyFont="1" applyFill="1" applyBorder="1" applyAlignment="1">
      <alignment horizontal="center"/>
    </xf>
    <xf numFmtId="168" fontId="3" fillId="8" borderId="6" xfId="0" applyNumberFormat="1" applyFont="1" applyFill="1" applyBorder="1" applyAlignment="1">
      <alignment horizontal="center"/>
    </xf>
    <xf numFmtId="169" fontId="3" fillId="6" borderId="7" xfId="0" applyNumberFormat="1" applyFont="1" applyFill="1" applyBorder="1" applyAlignment="1">
      <alignment horizontal="center"/>
    </xf>
    <xf numFmtId="169" fontId="3" fillId="7" borderId="1" xfId="0" applyNumberFormat="1" applyFont="1" applyFill="1" applyBorder="1" applyAlignment="1">
      <alignment horizontal="center"/>
    </xf>
    <xf numFmtId="169" fontId="3" fillId="6" borderId="1" xfId="0" applyNumberFormat="1" applyFont="1" applyFill="1" applyBorder="1" applyAlignment="1">
      <alignment horizontal="center"/>
    </xf>
    <xf numFmtId="169" fontId="3" fillId="6" borderId="6" xfId="0" applyNumberFormat="1" applyFont="1" applyFill="1" applyBorder="1" applyAlignment="1">
      <alignment horizontal="center"/>
    </xf>
    <xf numFmtId="168" fontId="3" fillId="8" borderId="1" xfId="0" applyNumberFormat="1" applyFont="1" applyFill="1" applyBorder="1"/>
    <xf numFmtId="168" fontId="3" fillId="8" borderId="6" xfId="0" applyNumberFormat="1" applyFont="1" applyFill="1" applyBorder="1"/>
    <xf numFmtId="0" fontId="3" fillId="0" borderId="0" xfId="0" quotePrefix="1" applyFont="1" applyBorder="1" applyAlignment="1">
      <alignment horizontal="left" indent="1"/>
    </xf>
    <xf numFmtId="0" fontId="3" fillId="0" borderId="0" xfId="0" applyFont="1" applyAlignment="1">
      <alignment horizont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168" fontId="3" fillId="6" borderId="1" xfId="1" applyNumberFormat="1" applyFont="1" applyFill="1" applyBorder="1" applyAlignment="1">
      <alignment horizontal="left" vertical="center" wrapText="1"/>
    </xf>
    <xf numFmtId="168" fontId="3" fillId="8" borderId="1" xfId="1" applyNumberFormat="1" applyFont="1" applyFill="1" applyBorder="1" applyAlignment="1">
      <alignment vertical="center"/>
    </xf>
    <xf numFmtId="168" fontId="3" fillId="6" borderId="1" xfId="1" applyNumberFormat="1" applyFont="1" applyFill="1" applyBorder="1" applyAlignment="1">
      <alignment vertical="center"/>
    </xf>
    <xf numFmtId="168" fontId="3" fillId="8" borderId="6" xfId="1" applyNumberFormat="1" applyFont="1" applyFill="1" applyBorder="1" applyAlignment="1">
      <alignment vertical="center"/>
    </xf>
    <xf numFmtId="168" fontId="3" fillId="8" borderId="6" xfId="1" applyNumberFormat="1" applyFont="1" applyFill="1" applyBorder="1" applyAlignment="1">
      <alignment horizontal="center" vertical="center"/>
    </xf>
    <xf numFmtId="168" fontId="9" fillId="0" borderId="1" xfId="1" applyNumberFormat="1" applyFont="1" applyBorder="1" applyAlignment="1">
      <alignment horizontal="center" vertical="center"/>
    </xf>
    <xf numFmtId="168" fontId="3" fillId="14" borderId="6" xfId="1" applyNumberFormat="1" applyFont="1" applyFill="1" applyBorder="1" applyAlignment="1">
      <alignment horizontal="center" vertical="center"/>
    </xf>
    <xf numFmtId="168" fontId="3" fillId="0" borderId="1" xfId="0" applyNumberFormat="1" applyFont="1" applyBorder="1" applyAlignment="1">
      <alignment horizontal="left" vertical="top" wrapText="1"/>
    </xf>
    <xf numFmtId="168" fontId="3" fillId="0" borderId="1" xfId="0" applyNumberFormat="1" applyFont="1" applyBorder="1"/>
    <xf numFmtId="168" fontId="3" fillId="8" borderId="1" xfId="1" applyNumberFormat="1" applyFont="1" applyFill="1" applyBorder="1"/>
    <xf numFmtId="168" fontId="3" fillId="8" borderId="6" xfId="1" applyNumberFormat="1" applyFont="1" applyFill="1" applyBorder="1"/>
    <xf numFmtId="168" fontId="9" fillId="6" borderId="6" xfId="1" applyNumberFormat="1" applyFont="1" applyFill="1" applyBorder="1" applyAlignment="1">
      <alignment horizontal="center"/>
    </xf>
    <xf numFmtId="168" fontId="3" fillId="6" borderId="1" xfId="1" applyNumberFormat="1" applyFont="1" applyFill="1" applyBorder="1"/>
    <xf numFmtId="168" fontId="3" fillId="6" borderId="6" xfId="1" applyNumberFormat="1" applyFont="1" applyFill="1" applyBorder="1"/>
    <xf numFmtId="168" fontId="3" fillId="8" borderId="1" xfId="1" applyNumberFormat="1" applyFont="1" applyFill="1" applyBorder="1" applyAlignment="1">
      <alignment horizontal="right"/>
    </xf>
    <xf numFmtId="168" fontId="3" fillId="8" borderId="6" xfId="1" applyNumberFormat="1" applyFont="1" applyFill="1" applyBorder="1" applyAlignment="1">
      <alignment horizontal="right"/>
    </xf>
    <xf numFmtId="168" fontId="9" fillId="6" borderId="6" xfId="1" applyNumberFormat="1" applyFont="1" applyFill="1" applyBorder="1" applyAlignment="1">
      <alignment horizontal="right"/>
    </xf>
    <xf numFmtId="0" fontId="3" fillId="0" borderId="0" xfId="0" quotePrefix="1" applyFont="1" applyAlignment="1">
      <alignment wrapText="1"/>
    </xf>
    <xf numFmtId="0" fontId="3" fillId="0" borderId="0" xfId="0" applyFont="1" applyAlignment="1">
      <alignment horizontal="center" wrapText="1"/>
    </xf>
    <xf numFmtId="169" fontId="3" fillId="6" borderId="1" xfId="0" applyNumberFormat="1" applyFont="1" applyFill="1" applyBorder="1" applyAlignment="1">
      <alignment horizontal="right"/>
    </xf>
    <xf numFmtId="169" fontId="3" fillId="6" borderId="6" xfId="0" applyNumberFormat="1" applyFont="1" applyFill="1" applyBorder="1" applyAlignment="1">
      <alignment horizontal="right"/>
    </xf>
    <xf numFmtId="0" fontId="3" fillId="8" borderId="3" xfId="0" applyFont="1" applyFill="1" applyBorder="1" applyAlignment="1">
      <alignment horizontal="left" vertical="top" wrapText="1"/>
    </xf>
    <xf numFmtId="168" fontId="3" fillId="8" borderId="0" xfId="0" applyNumberFormat="1" applyFont="1" applyFill="1" applyBorder="1"/>
    <xf numFmtId="168" fontId="9" fillId="6" borderId="3" xfId="0" applyNumberFormat="1" applyFont="1" applyFill="1" applyBorder="1"/>
    <xf numFmtId="0" fontId="7" fillId="10" borderId="0" xfId="5" applyFont="1" applyFill="1" applyAlignment="1"/>
    <xf numFmtId="0" fontId="9" fillId="0" borderId="8" xfId="7" applyFont="1" applyFill="1" applyBorder="1" applyAlignment="1">
      <alignment vertical="top"/>
    </xf>
    <xf numFmtId="0" fontId="9" fillId="0" borderId="9" xfId="7" applyFont="1" applyFill="1" applyBorder="1" applyAlignment="1">
      <alignment vertical="top"/>
    </xf>
    <xf numFmtId="0" fontId="9" fillId="0" borderId="10" xfId="7" applyFont="1" applyFill="1" applyBorder="1" applyAlignment="1">
      <alignment vertical="top"/>
    </xf>
    <xf numFmtId="0" fontId="9" fillId="0" borderId="11" xfId="7" applyFont="1" applyFill="1" applyBorder="1" applyAlignment="1">
      <alignment vertical="top"/>
    </xf>
    <xf numFmtId="0" fontId="3" fillId="0" borderId="10" xfId="7" quotePrefix="1" applyFont="1" applyFill="1" applyBorder="1" applyAlignment="1">
      <alignment vertical="top"/>
    </xf>
    <xf numFmtId="0" fontId="3" fillId="0" borderId="11" xfId="7" applyFont="1" applyFill="1" applyBorder="1" applyAlignment="1">
      <alignment vertical="top" wrapText="1"/>
    </xf>
    <xf numFmtId="0" fontId="9" fillId="0" borderId="12" xfId="7" applyFont="1" applyFill="1" applyBorder="1" applyAlignment="1">
      <alignment vertical="top"/>
    </xf>
    <xf numFmtId="0" fontId="9" fillId="0" borderId="14" xfId="7" applyFont="1" applyFill="1" applyBorder="1" applyAlignment="1">
      <alignment vertical="top"/>
    </xf>
    <xf numFmtId="168" fontId="3" fillId="7" borderId="3" xfId="1" applyNumberFormat="1" applyFont="1" applyFill="1" applyBorder="1" applyAlignment="1">
      <alignment horizontal="center"/>
    </xf>
    <xf numFmtId="0" fontId="3" fillId="6" borderId="7" xfId="0" applyNumberFormat="1" applyFont="1" applyFill="1" applyBorder="1" applyAlignment="1">
      <alignment horizontal="center"/>
    </xf>
    <xf numFmtId="0" fontId="3" fillId="8" borderId="1" xfId="0" applyNumberFormat="1" applyFont="1" applyFill="1" applyBorder="1" applyAlignment="1">
      <alignment horizontal="center"/>
    </xf>
    <xf numFmtId="0" fontId="3" fillId="7" borderId="1" xfId="0" applyNumberFormat="1" applyFont="1" applyFill="1" applyBorder="1" applyAlignment="1">
      <alignment horizontal="center"/>
    </xf>
    <xf numFmtId="0" fontId="3" fillId="6" borderId="1" xfId="0" applyNumberFormat="1" applyFont="1" applyFill="1" applyBorder="1" applyAlignment="1">
      <alignment horizontal="center"/>
    </xf>
    <xf numFmtId="0" fontId="3" fillId="6" borderId="6" xfId="0" applyNumberFormat="1" applyFont="1" applyFill="1" applyBorder="1" applyAlignment="1">
      <alignment horizontal="center"/>
    </xf>
    <xf numFmtId="168" fontId="3" fillId="7" borderId="6" xfId="1" applyNumberFormat="1" applyFont="1" applyFill="1" applyBorder="1" applyAlignment="1">
      <alignment horizontal="center"/>
    </xf>
    <xf numFmtId="165" fontId="3" fillId="7" borderId="6" xfId="1" applyNumberFormat="1" applyFont="1" applyFill="1" applyBorder="1" applyAlignment="1">
      <alignment horizontal="center"/>
    </xf>
    <xf numFmtId="165" fontId="3" fillId="7" borderId="3" xfId="1" applyNumberFormat="1" applyFont="1" applyFill="1" applyBorder="1" applyAlignment="1">
      <alignment horizontal="center"/>
    </xf>
    <xf numFmtId="0" fontId="3" fillId="8" borderId="7" xfId="0" applyNumberFormat="1" applyFont="1" applyFill="1" applyBorder="1" applyAlignment="1">
      <alignment horizontal="center"/>
    </xf>
    <xf numFmtId="0" fontId="3" fillId="8" borderId="6" xfId="0" applyNumberFormat="1" applyFont="1" applyFill="1" applyBorder="1" applyAlignment="1">
      <alignment horizontal="center"/>
    </xf>
    <xf numFmtId="0" fontId="3" fillId="0" borderId="0" xfId="0" applyFont="1" applyAlignment="1"/>
    <xf numFmtId="0" fontId="0" fillId="0" borderId="0" xfId="0" applyFont="1" applyAlignment="1"/>
    <xf numFmtId="0" fontId="3" fillId="0" borderId="11" xfId="7" applyFont="1" applyFill="1" applyBorder="1" applyAlignment="1">
      <alignment vertical="top"/>
    </xf>
    <xf numFmtId="0" fontId="7" fillId="10" borderId="16" xfId="5" applyFont="1" applyFill="1" applyBorder="1"/>
    <xf numFmtId="0" fontId="7" fillId="10" borderId="17" xfId="5" applyFont="1" applyFill="1" applyBorder="1"/>
    <xf numFmtId="0" fontId="7" fillId="10" borderId="18" xfId="5" applyFont="1" applyFill="1" applyBorder="1"/>
    <xf numFmtId="0" fontId="7" fillId="10" borderId="19" xfId="5" applyFont="1" applyFill="1" applyBorder="1"/>
    <xf numFmtId="0" fontId="9" fillId="10" borderId="0" xfId="5" applyFont="1" applyFill="1" applyBorder="1" applyAlignment="1">
      <alignment vertical="center"/>
    </xf>
    <xf numFmtId="0" fontId="9" fillId="10" borderId="0" xfId="5" applyFont="1" applyFill="1" applyBorder="1" applyAlignment="1">
      <alignment vertical="center" wrapText="1"/>
    </xf>
    <xf numFmtId="0" fontId="7" fillId="10" borderId="20" xfId="5" applyFont="1" applyFill="1" applyBorder="1"/>
    <xf numFmtId="0" fontId="24" fillId="10" borderId="20" xfId="5" applyFont="1" applyFill="1" applyBorder="1"/>
    <xf numFmtId="0" fontId="9" fillId="10" borderId="4" xfId="7" applyFont="1" applyFill="1" applyBorder="1" applyAlignment="1">
      <alignment vertical="top"/>
    </xf>
    <xf numFmtId="0" fontId="9" fillId="10" borderId="5" xfId="7" applyFont="1" applyFill="1" applyBorder="1" applyAlignment="1">
      <alignment vertical="top"/>
    </xf>
    <xf numFmtId="0" fontId="9" fillId="10" borderId="4" xfId="7" applyFont="1" applyFill="1" applyBorder="1" applyAlignment="1">
      <alignment horizontal="left" vertical="top"/>
    </xf>
    <xf numFmtId="0" fontId="3" fillId="10" borderId="2" xfId="7" applyFont="1" applyFill="1" applyBorder="1" applyAlignment="1">
      <alignment vertical="top"/>
    </xf>
    <xf numFmtId="0" fontId="3" fillId="10" borderId="2" xfId="7" quotePrefix="1" applyFont="1" applyFill="1" applyBorder="1" applyAlignment="1">
      <alignment vertical="top"/>
    </xf>
    <xf numFmtId="0" fontId="3" fillId="10" borderId="4" xfId="7" applyFont="1" applyFill="1" applyBorder="1" applyAlignment="1">
      <alignment horizontal="left" vertical="top"/>
    </xf>
    <xf numFmtId="0" fontId="3" fillId="10" borderId="4" xfId="7" applyFont="1" applyFill="1" applyBorder="1" applyAlignment="1">
      <alignment vertical="top" wrapText="1"/>
    </xf>
    <xf numFmtId="0" fontId="3" fillId="10" borderId="5" xfId="7" applyFont="1" applyFill="1" applyBorder="1" applyAlignment="1">
      <alignment vertical="top" wrapText="1"/>
    </xf>
    <xf numFmtId="0" fontId="3" fillId="10" borderId="4" xfId="7" applyFont="1" applyFill="1" applyBorder="1" applyAlignment="1">
      <alignment horizontal="left" vertical="top" wrapText="1"/>
    </xf>
    <xf numFmtId="0" fontId="10" fillId="10" borderId="4" xfId="7" applyFont="1" applyFill="1" applyBorder="1" applyAlignment="1">
      <alignment horizontal="left" vertical="top"/>
    </xf>
    <xf numFmtId="0" fontId="10" fillId="10" borderId="4" xfId="7" applyFont="1" applyFill="1" applyBorder="1" applyAlignment="1">
      <alignment vertical="top" wrapText="1"/>
    </xf>
    <xf numFmtId="0" fontId="10" fillId="10" borderId="5" xfId="7" applyFont="1" applyFill="1" applyBorder="1" applyAlignment="1">
      <alignment vertical="top" wrapText="1"/>
    </xf>
    <xf numFmtId="0" fontId="0" fillId="0" borderId="0" xfId="0" applyFont="1" applyAlignment="1">
      <alignment horizontal="center"/>
    </xf>
    <xf numFmtId="0" fontId="8" fillId="0" borderId="0" xfId="0" applyFont="1" applyAlignment="1">
      <alignment horizontal="center"/>
    </xf>
    <xf numFmtId="0" fontId="3" fillId="10" borderId="0" xfId="0" applyFont="1" applyFill="1" applyBorder="1" applyAlignment="1">
      <alignment horizontal="left" wrapText="1"/>
    </xf>
    <xf numFmtId="0" fontId="10" fillId="8" borderId="24" xfId="0" applyFont="1" applyFill="1" applyBorder="1" applyAlignment="1">
      <alignment horizontal="center"/>
    </xf>
    <xf numFmtId="0" fontId="10" fillId="8" borderId="25" xfId="0" applyFont="1" applyFill="1" applyBorder="1" applyAlignment="1">
      <alignment horizontal="center"/>
    </xf>
    <xf numFmtId="0" fontId="10" fillId="8" borderId="26" xfId="0" applyFont="1" applyFill="1" applyBorder="1" applyAlignment="1">
      <alignment horizontal="center"/>
    </xf>
    <xf numFmtId="0" fontId="10" fillId="8" borderId="24" xfId="0" applyNumberFormat="1" applyFont="1" applyFill="1" applyBorder="1" applyAlignment="1">
      <alignment horizontal="center"/>
    </xf>
    <xf numFmtId="0" fontId="10" fillId="8" borderId="25" xfId="0" applyNumberFormat="1" applyFont="1" applyFill="1" applyBorder="1" applyAlignment="1">
      <alignment horizontal="center"/>
    </xf>
    <xf numFmtId="0" fontId="10" fillId="8" borderId="26" xfId="0" applyNumberFormat="1" applyFont="1" applyFill="1" applyBorder="1" applyAlignment="1">
      <alignment horizontal="center"/>
    </xf>
    <xf numFmtId="0" fontId="3" fillId="10" borderId="0" xfId="0" applyFont="1" applyFill="1" applyBorder="1" applyAlignment="1">
      <alignment horizontal="left" vertical="top" wrapText="1"/>
    </xf>
    <xf numFmtId="0" fontId="3" fillId="10" borderId="0" xfId="0" applyFont="1" applyFill="1" applyAlignment="1">
      <alignment horizontal="left" wrapText="1"/>
    </xf>
    <xf numFmtId="0" fontId="3" fillId="10" borderId="0" xfId="7" applyFont="1" applyFill="1" applyAlignment="1">
      <alignment horizontal="left" vertical="top" wrapText="1"/>
    </xf>
    <xf numFmtId="0" fontId="9" fillId="10" borderId="2" xfId="7" applyFont="1" applyFill="1" applyBorder="1" applyAlignment="1">
      <alignment horizontal="left" vertical="top"/>
    </xf>
    <xf numFmtId="0" fontId="9" fillId="10" borderId="4" xfId="7" applyFont="1" applyFill="1" applyBorder="1" applyAlignment="1">
      <alignment horizontal="left" vertical="top"/>
    </xf>
    <xf numFmtId="0" fontId="9" fillId="10" borderId="5" xfId="7" applyFont="1" applyFill="1" applyBorder="1" applyAlignment="1">
      <alignment horizontal="left" vertical="top"/>
    </xf>
    <xf numFmtId="0" fontId="3" fillId="10" borderId="3" xfId="5" applyFont="1" applyFill="1" applyBorder="1" applyAlignment="1">
      <alignment horizontal="center" vertical="center" wrapText="1"/>
    </xf>
    <xf numFmtId="0" fontId="9" fillId="12" borderId="3" xfId="9" applyFont="1" applyFill="1" applyBorder="1" applyAlignment="1">
      <alignment horizontal="center" vertical="center" wrapText="1"/>
    </xf>
    <xf numFmtId="3" fontId="3" fillId="7" borderId="3" xfId="3" applyFont="1" applyFill="1" applyBorder="1" applyAlignment="1" applyProtection="1">
      <alignment horizontal="center" vertical="center"/>
    </xf>
    <xf numFmtId="0" fontId="8" fillId="0" borderId="0" xfId="7" applyFont="1" applyAlignment="1">
      <alignment horizontal="center" vertical="top" wrapText="1"/>
    </xf>
    <xf numFmtId="0" fontId="8" fillId="11" borderId="0" xfId="7" applyFont="1" applyFill="1" applyAlignment="1">
      <alignment horizontal="center" vertical="top" wrapText="1"/>
    </xf>
    <xf numFmtId="0" fontId="8" fillId="0" borderId="0" xfId="7" applyFont="1" applyAlignment="1">
      <alignment horizontal="center" vertical="top"/>
    </xf>
    <xf numFmtId="0" fontId="8" fillId="11" borderId="0" xfId="7" applyFont="1" applyFill="1" applyAlignment="1">
      <alignment horizontal="center" vertical="top"/>
    </xf>
    <xf numFmtId="0" fontId="2" fillId="0" borderId="0" xfId="7" applyFont="1" applyAlignment="1">
      <alignment horizontal="center" vertical="top"/>
    </xf>
    <xf numFmtId="0" fontId="2" fillId="11" borderId="0" xfId="7" applyFont="1" applyFill="1" applyAlignment="1">
      <alignment horizontal="center" vertical="top"/>
    </xf>
    <xf numFmtId="0" fontId="9" fillId="10" borderId="3" xfId="5" applyFont="1" applyFill="1" applyBorder="1" applyAlignment="1">
      <alignment horizontal="center" vertical="center" wrapText="1"/>
    </xf>
    <xf numFmtId="3" fontId="3" fillId="6" borderId="3" xfId="3" applyFont="1" applyFill="1" applyBorder="1" applyAlignment="1" applyProtection="1">
      <alignment horizontal="center" vertical="center"/>
    </xf>
    <xf numFmtId="3" fontId="3" fillId="8" borderId="3" xfId="3" applyFont="1" applyFill="1" applyBorder="1" applyAlignment="1">
      <alignment horizontal="center" vertical="center"/>
      <protection locked="0"/>
    </xf>
    <xf numFmtId="0" fontId="3" fillId="10" borderId="3" xfId="7" applyFont="1" applyFill="1" applyBorder="1" applyAlignment="1">
      <alignment horizontal="left" vertical="top" wrapText="1"/>
    </xf>
    <xf numFmtId="0" fontId="3" fillId="8" borderId="35" xfId="1" applyNumberFormat="1" applyFont="1" applyFill="1" applyBorder="1" applyAlignment="1">
      <alignment horizontal="left"/>
    </xf>
    <xf numFmtId="0" fontId="3" fillId="8" borderId="36" xfId="1" applyNumberFormat="1" applyFont="1" applyFill="1" applyBorder="1" applyAlignment="1">
      <alignment horizontal="left"/>
    </xf>
    <xf numFmtId="0" fontId="3" fillId="8" borderId="37" xfId="1" applyNumberFormat="1" applyFont="1" applyFill="1" applyBorder="1" applyAlignment="1">
      <alignment horizontal="left"/>
    </xf>
    <xf numFmtId="0" fontId="3" fillId="8" borderId="38" xfId="1" applyNumberFormat="1" applyFont="1" applyFill="1" applyBorder="1" applyAlignment="1">
      <alignment horizontal="left"/>
    </xf>
    <xf numFmtId="0" fontId="3" fillId="8" borderId="33" xfId="1" applyNumberFormat="1" applyFont="1" applyFill="1" applyBorder="1" applyAlignment="1">
      <alignment horizontal="left"/>
    </xf>
    <xf numFmtId="0" fontId="3" fillId="8" borderId="34" xfId="1" applyNumberFormat="1" applyFont="1" applyFill="1" applyBorder="1" applyAlignment="1">
      <alignment horizontal="left"/>
    </xf>
    <xf numFmtId="0" fontId="9" fillId="12" borderId="27" xfId="0" applyFont="1" applyFill="1" applyBorder="1" applyAlignment="1">
      <alignment horizontal="center" wrapText="1"/>
    </xf>
    <xf numFmtId="0" fontId="9" fillId="12" borderId="28" xfId="0" applyFont="1" applyFill="1" applyBorder="1" applyAlignment="1">
      <alignment horizontal="center" wrapText="1"/>
    </xf>
    <xf numFmtId="0" fontId="9" fillId="12" borderId="27" xfId="0" applyFont="1" applyFill="1" applyBorder="1" applyAlignment="1">
      <alignment horizontal="center"/>
    </xf>
    <xf numFmtId="0" fontId="9" fillId="12" borderId="28" xfId="0" applyFont="1" applyFill="1" applyBorder="1" applyAlignment="1">
      <alignment horizontal="center"/>
    </xf>
    <xf numFmtId="0" fontId="9" fillId="12" borderId="30" xfId="0" applyFont="1" applyFill="1" applyBorder="1" applyAlignment="1">
      <alignment horizontal="center"/>
    </xf>
    <xf numFmtId="0" fontId="9" fillId="12" borderId="31" xfId="0" applyFont="1" applyFill="1" applyBorder="1" applyAlignment="1">
      <alignment horizontal="center"/>
    </xf>
    <xf numFmtId="0" fontId="9" fillId="12" borderId="32" xfId="0" applyFont="1" applyFill="1" applyBorder="1" applyAlignment="1">
      <alignment horizontal="center"/>
    </xf>
    <xf numFmtId="0" fontId="3" fillId="8" borderId="15" xfId="0" applyFont="1" applyFill="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0" fontId="3" fillId="0" borderId="30" xfId="0" applyFont="1" applyBorder="1" applyAlignment="1">
      <alignment horizontal="left" wrapText="1"/>
    </xf>
    <xf numFmtId="0" fontId="3" fillId="0" borderId="31" xfId="0" applyFont="1" applyBorder="1" applyAlignment="1">
      <alignment horizontal="left" wrapText="1"/>
    </xf>
    <xf numFmtId="0" fontId="3" fillId="0" borderId="32" xfId="0" applyFont="1" applyBorder="1" applyAlignment="1">
      <alignment horizontal="left" wrapText="1"/>
    </xf>
    <xf numFmtId="0" fontId="20" fillId="0" borderId="30" xfId="0" applyFont="1" applyBorder="1" applyAlignment="1">
      <alignment horizontal="left"/>
    </xf>
    <xf numFmtId="0" fontId="20" fillId="0" borderId="31" xfId="0" applyFont="1" applyBorder="1" applyAlignment="1">
      <alignment horizontal="left"/>
    </xf>
    <xf numFmtId="0" fontId="20" fillId="0" borderId="32" xfId="0" applyFont="1" applyBorder="1" applyAlignment="1">
      <alignment horizontal="left"/>
    </xf>
    <xf numFmtId="0" fontId="9" fillId="12" borderId="15" xfId="0" applyFont="1" applyFill="1" applyBorder="1" applyAlignment="1">
      <alignment horizontal="center"/>
    </xf>
    <xf numFmtId="0" fontId="9" fillId="12" borderId="15" xfId="0" applyFont="1" applyFill="1" applyBorder="1" applyAlignment="1">
      <alignment horizontal="left"/>
    </xf>
    <xf numFmtId="0" fontId="9" fillId="12" borderId="2" xfId="0" applyFont="1" applyFill="1" applyBorder="1" applyAlignment="1">
      <alignment horizontal="center"/>
    </xf>
    <xf numFmtId="0" fontId="9" fillId="12" borderId="5" xfId="0" applyFont="1" applyFill="1" applyBorder="1" applyAlignment="1">
      <alignment horizontal="center"/>
    </xf>
    <xf numFmtId="0" fontId="9" fillId="12" borderId="3" xfId="0" applyFont="1" applyFill="1" applyBorder="1" applyAlignment="1">
      <alignment horizontal="center"/>
    </xf>
    <xf numFmtId="0" fontId="4" fillId="5" borderId="2" xfId="0" applyFont="1" applyFill="1" applyBorder="1" applyAlignment="1">
      <alignment horizontal="left"/>
    </xf>
    <xf numFmtId="0" fontId="4" fillId="5" borderId="5" xfId="0" applyFont="1" applyFill="1" applyBorder="1" applyAlignment="1">
      <alignment horizontal="left"/>
    </xf>
    <xf numFmtId="0" fontId="9" fillId="0" borderId="3" xfId="0" quotePrefix="1" applyFont="1" applyBorder="1" applyAlignment="1">
      <alignment horizontal="center" vertical="center"/>
    </xf>
    <xf numFmtId="0" fontId="3" fillId="5" borderId="3" xfId="0" applyFont="1" applyFill="1" applyBorder="1" applyAlignment="1">
      <alignment horizontal="center" vertical="center"/>
    </xf>
    <xf numFmtId="0" fontId="9" fillId="0" borderId="2" xfId="0" quotePrefix="1" applyFont="1" applyBorder="1" applyAlignment="1">
      <alignment horizontal="center" vertical="center"/>
    </xf>
    <xf numFmtId="0" fontId="9" fillId="0" borderId="5" xfId="0" quotePrefix="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4" fillId="5" borderId="3" xfId="0" applyFont="1" applyFill="1" applyBorder="1" applyAlignment="1">
      <alignment horizontal="left"/>
    </xf>
    <xf numFmtId="0" fontId="9" fillId="0" borderId="7" xfId="0" quotePrefix="1" applyFont="1" applyBorder="1" applyAlignment="1">
      <alignment horizontal="center" vertical="center"/>
    </xf>
    <xf numFmtId="0" fontId="9" fillId="0" borderId="6" xfId="0" quotePrefix="1" applyFont="1" applyBorder="1" applyAlignment="1">
      <alignment horizontal="center"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9" fillId="10" borderId="8"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9" fillId="10" borderId="2"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8" xfId="0" applyFont="1" applyFill="1" applyBorder="1" applyAlignment="1">
      <alignment horizontal="center" vertical="center"/>
    </xf>
    <xf numFmtId="0" fontId="9" fillId="10" borderId="9" xfId="0" applyFont="1" applyFill="1" applyBorder="1" applyAlignment="1">
      <alignment horizontal="center" vertical="center"/>
    </xf>
    <xf numFmtId="0" fontId="9" fillId="10" borderId="12" xfId="0" applyFont="1" applyFill="1" applyBorder="1" applyAlignment="1">
      <alignment horizontal="center" vertical="center"/>
    </xf>
    <xf numFmtId="0" fontId="9" fillId="10" borderId="14" xfId="0" applyFont="1" applyFill="1" applyBorder="1" applyAlignment="1">
      <alignment horizontal="center" vertical="center"/>
    </xf>
    <xf numFmtId="0" fontId="3" fillId="0" borderId="12" xfId="0" applyFont="1" applyBorder="1" applyAlignment="1">
      <alignment horizontal="left" wrapText="1"/>
    </xf>
    <xf numFmtId="0" fontId="3" fillId="0" borderId="14" xfId="0" applyFont="1" applyBorder="1" applyAlignment="1">
      <alignment horizontal="left"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8" borderId="10" xfId="0" applyFont="1" applyFill="1" applyBorder="1" applyAlignment="1">
      <alignment horizontal="left"/>
    </xf>
    <xf numFmtId="0" fontId="3" fillId="8" borderId="11" xfId="0" applyFont="1" applyFill="1" applyBorder="1" applyAlignment="1">
      <alignment horizontal="left"/>
    </xf>
    <xf numFmtId="0" fontId="3" fillId="8" borderId="12" xfId="0" applyFont="1" applyFill="1" applyBorder="1" applyAlignment="1">
      <alignment horizontal="left"/>
    </xf>
    <xf numFmtId="0" fontId="3" fillId="8" borderId="14" xfId="0" applyFont="1" applyFill="1" applyBorder="1" applyAlignment="1">
      <alignment horizontal="left"/>
    </xf>
    <xf numFmtId="0" fontId="3" fillId="15" borderId="10" xfId="0" quotePrefix="1" applyFont="1" applyFill="1" applyBorder="1" applyAlignment="1">
      <alignment horizontal="left" vertical="top" wrapText="1"/>
    </xf>
    <xf numFmtId="0" fontId="3" fillId="15" borderId="0" xfId="0" quotePrefix="1" applyFont="1" applyFill="1" applyAlignment="1">
      <alignment horizontal="left" vertical="top" wrapText="1"/>
    </xf>
    <xf numFmtId="0" fontId="3" fillId="15" borderId="11" xfId="0" quotePrefix="1" applyFont="1" applyFill="1" applyBorder="1" applyAlignment="1">
      <alignment horizontal="left" vertical="top" wrapText="1"/>
    </xf>
    <xf numFmtId="0" fontId="3" fillId="15" borderId="12" xfId="0" quotePrefix="1" applyFont="1" applyFill="1" applyBorder="1" applyAlignment="1">
      <alignment horizontal="left" vertical="top" wrapText="1"/>
    </xf>
    <xf numFmtId="0" fontId="3" fillId="15" borderId="39" xfId="0" quotePrefix="1" applyFont="1" applyFill="1" applyBorder="1" applyAlignment="1">
      <alignment horizontal="left" vertical="top" wrapText="1"/>
    </xf>
    <xf numFmtId="0" fontId="3" fillId="15" borderId="14" xfId="0" quotePrefix="1" applyFont="1" applyFill="1" applyBorder="1" applyAlignment="1">
      <alignment horizontal="left" vertical="top" wrapText="1"/>
    </xf>
    <xf numFmtId="0" fontId="9" fillId="15" borderId="10" xfId="0" quotePrefix="1" applyFont="1" applyFill="1" applyBorder="1" applyAlignment="1">
      <alignment horizontal="left" vertical="top" wrapText="1"/>
    </xf>
    <xf numFmtId="0" fontId="9" fillId="15" borderId="0" xfId="0" quotePrefix="1" applyFont="1" applyFill="1" applyAlignment="1">
      <alignment horizontal="left" vertical="top" wrapText="1"/>
    </xf>
    <xf numFmtId="0" fontId="9" fillId="15" borderId="11" xfId="0" quotePrefix="1" applyFont="1" applyFill="1" applyBorder="1" applyAlignment="1">
      <alignment horizontal="left" vertical="top" wrapText="1"/>
    </xf>
    <xf numFmtId="0" fontId="9" fillId="15" borderId="12" xfId="0" quotePrefix="1" applyFont="1" applyFill="1" applyBorder="1" applyAlignment="1">
      <alignment horizontal="left" vertical="top" wrapText="1"/>
    </xf>
    <xf numFmtId="0" fontId="9" fillId="15" borderId="39" xfId="0" quotePrefix="1" applyFont="1" applyFill="1" applyBorder="1" applyAlignment="1">
      <alignment horizontal="left" vertical="top" wrapText="1"/>
    </xf>
    <xf numFmtId="0" fontId="9" fillId="15" borderId="14" xfId="0" quotePrefix="1" applyFont="1" applyFill="1" applyBorder="1" applyAlignment="1">
      <alignment horizontal="left" vertical="top" wrapText="1"/>
    </xf>
    <xf numFmtId="0" fontId="9" fillId="10" borderId="13" xfId="0" applyFont="1" applyFill="1" applyBorder="1" applyAlignment="1">
      <alignment horizontal="center" vertical="center"/>
    </xf>
    <xf numFmtId="0" fontId="3" fillId="8" borderId="1" xfId="0" applyFont="1" applyFill="1" applyBorder="1" applyAlignment="1">
      <alignment horizontal="left"/>
    </xf>
    <xf numFmtId="0" fontId="3" fillId="8" borderId="6" xfId="0" applyFont="1" applyFill="1" applyBorder="1" applyAlignment="1">
      <alignment horizontal="left"/>
    </xf>
  </cellXfs>
  <cellStyles count="11">
    <cellStyle name="Normal 2" xfId="5"/>
    <cellStyle name="Normal 2 2" xfId="6"/>
    <cellStyle name="Normal 3" xfId="8"/>
    <cellStyle name="Normal 5" xfId="7"/>
    <cellStyle name="QIS5CalcCell" xfId="2"/>
    <cellStyle name="QIS5InputCell" xfId="3"/>
    <cellStyle name="QIS5Label" xfId="4"/>
    <cellStyle name="QIS5Label 2" xfId="9"/>
    <cellStyle name="一般" xfId="0" builtinId="0"/>
    <cellStyle name="千分位" xfId="1" builtinId="3"/>
    <cellStyle name="百分比" xfId="10" builtinId="5"/>
  </cellStyles>
  <dxfs count="1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9DC814"/>
      <color rgb="FFCCFFFF"/>
      <color rgb="FFBFBFBF"/>
      <color rgb="FFFFFFCC"/>
      <color rgb="FFE7F7BB"/>
      <color rgb="FF99CCFF"/>
      <color rgb="FFDAEEF3"/>
      <color rgb="FF92CDDC"/>
      <color rgb="FF31869B"/>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12</xdr:row>
          <xdr:rowOff>114300</xdr:rowOff>
        </xdr:from>
        <xdr:to>
          <xdr:col>3</xdr:col>
          <xdr:colOff>876300</xdr:colOff>
          <xdr:row>18</xdr:row>
          <xdr:rowOff>57150</xdr:rowOff>
        </xdr:to>
        <xdr:sp macro="" textlink="">
          <xdr:nvSpPr>
            <xdr:cNvPr id="1043" name="Object 19" hidden="1">
              <a:extLst>
                <a:ext uri="{63B3BB69-23CF-44E3-9099-C40C66FF867C}">
                  <a14:compatExt spid="_x0000_s104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cap="flat" cmpd="sng">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54</xdr:row>
          <xdr:rowOff>19050</xdr:rowOff>
        </xdr:from>
        <xdr:to>
          <xdr:col>3</xdr:col>
          <xdr:colOff>847725</xdr:colOff>
          <xdr:row>58</xdr:row>
          <xdr:rowOff>76200</xdr:rowOff>
        </xdr:to>
        <xdr:sp macro="" textlink="">
          <xdr:nvSpPr>
            <xdr:cNvPr id="3086" name="Object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249977111117893"/>
  </sheetPr>
  <dimension ref="A1:P90"/>
  <sheetViews>
    <sheetView showGridLines="0" zoomScaleNormal="100" workbookViewId="0">
      <selection activeCell="H27" sqref="H27"/>
    </sheetView>
  </sheetViews>
  <sheetFormatPr defaultColWidth="8.7109375" defaultRowHeight="10.15" customHeight="1"/>
  <cols>
    <col min="1" max="2" width="3.5703125" style="4" customWidth="1"/>
    <col min="3" max="3" width="5.5703125" style="4" customWidth="1"/>
    <col min="4" max="8" width="15.5703125" style="4" customWidth="1"/>
    <col min="9" max="10" width="3.5703125" style="4" customWidth="1"/>
    <col min="11" max="11" width="8.7109375" style="5"/>
    <col min="12" max="16" width="8.7109375" style="5" hidden="1" customWidth="1"/>
    <col min="17" max="16384" width="8.7109375" style="5"/>
  </cols>
  <sheetData>
    <row r="1" spans="2:16" ht="10.15" customHeight="1">
      <c r="L1" s="5" t="s">
        <v>115</v>
      </c>
      <c r="M1" s="5" t="s">
        <v>116</v>
      </c>
      <c r="N1" s="5" t="s">
        <v>116</v>
      </c>
      <c r="O1" s="5" t="s">
        <v>116</v>
      </c>
      <c r="P1" s="31" t="s">
        <v>114</v>
      </c>
    </row>
    <row r="2" spans="2:16" ht="10.15" customHeight="1">
      <c r="I2" s="7" t="s">
        <v>174</v>
      </c>
      <c r="M2" s="32" t="s">
        <v>138</v>
      </c>
      <c r="N2" s="32" t="s">
        <v>146</v>
      </c>
      <c r="O2" s="32"/>
    </row>
    <row r="3" spans="2:16" ht="10.15" customHeight="1">
      <c r="I3" s="30" t="s">
        <v>175</v>
      </c>
      <c r="M3" s="5" t="s">
        <v>139</v>
      </c>
      <c r="N3" s="5" t="s">
        <v>199</v>
      </c>
      <c r="O3" s="5" t="s">
        <v>152</v>
      </c>
    </row>
    <row r="4" spans="2:16" ht="15.75">
      <c r="C4" s="490" t="s">
        <v>132</v>
      </c>
      <c r="D4" s="490"/>
      <c r="E4" s="490"/>
      <c r="F4" s="490"/>
      <c r="G4" s="490"/>
      <c r="H4" s="490"/>
      <c r="I4" s="8"/>
      <c r="M4" s="5" t="s">
        <v>176</v>
      </c>
      <c r="N4" s="5" t="s">
        <v>198</v>
      </c>
      <c r="O4" s="5" t="s">
        <v>165</v>
      </c>
    </row>
    <row r="5" spans="2:16" ht="15.75">
      <c r="C5" s="490" t="s">
        <v>367</v>
      </c>
      <c r="D5" s="490"/>
      <c r="E5" s="490"/>
      <c r="F5" s="490"/>
      <c r="G5" s="490"/>
      <c r="H5" s="490"/>
      <c r="I5" s="8"/>
      <c r="M5" s="5" t="s">
        <v>177</v>
      </c>
      <c r="N5" s="5" t="s">
        <v>147</v>
      </c>
    </row>
    <row r="6" spans="2:16" ht="15.75">
      <c r="C6" s="490" t="s">
        <v>173</v>
      </c>
      <c r="D6" s="490"/>
      <c r="E6" s="490"/>
      <c r="F6" s="490"/>
      <c r="G6" s="490"/>
      <c r="H6" s="490"/>
      <c r="I6" s="8"/>
      <c r="M6" s="5" t="s">
        <v>182</v>
      </c>
    </row>
    <row r="7" spans="2:16" ht="12.75">
      <c r="C7" s="489" t="s">
        <v>134</v>
      </c>
      <c r="D7" s="489"/>
      <c r="E7" s="489"/>
      <c r="F7" s="489"/>
      <c r="G7" s="489"/>
      <c r="H7" s="489"/>
      <c r="I7" s="9"/>
      <c r="M7" s="5" t="s">
        <v>183</v>
      </c>
    </row>
    <row r="8" spans="2:16" ht="10.15" customHeight="1">
      <c r="B8" s="466"/>
      <c r="C8" s="466"/>
      <c r="D8" s="466"/>
      <c r="E8" s="466"/>
      <c r="F8" s="466"/>
      <c r="G8" s="466"/>
      <c r="H8" s="466"/>
      <c r="I8" s="466"/>
      <c r="M8" s="5" t="s">
        <v>178</v>
      </c>
    </row>
    <row r="9" spans="2:16" ht="12.75">
      <c r="B9" s="467"/>
      <c r="C9" s="489" t="str">
        <f ca="1">CONCATENATE("&lt;",MID(CELL("filename",$A$1),FIND("]",CELL("filename",$A$1))+1,LEN(CELL("filename",$A$1))),"&gt;")</f>
        <v>&lt;Cover_Page&gt;</v>
      </c>
      <c r="D9" s="489"/>
      <c r="E9" s="489"/>
      <c r="F9" s="489"/>
      <c r="G9" s="489"/>
      <c r="H9" s="489"/>
      <c r="I9" s="467"/>
      <c r="M9" s="5" t="s">
        <v>179</v>
      </c>
    </row>
    <row r="10" spans="2:16" ht="10.15" customHeight="1" thickBot="1">
      <c r="M10" s="5" t="s">
        <v>180</v>
      </c>
    </row>
    <row r="11" spans="2:16" ht="10.15" customHeight="1">
      <c r="B11" s="20"/>
      <c r="C11" s="21"/>
      <c r="D11" s="21"/>
      <c r="E11" s="21"/>
      <c r="F11" s="21"/>
      <c r="G11" s="21"/>
      <c r="H11" s="21"/>
      <c r="I11" s="22"/>
      <c r="M11" s="5" t="s">
        <v>181</v>
      </c>
    </row>
    <row r="12" spans="2:16" ht="62.65" customHeight="1">
      <c r="B12" s="23"/>
      <c r="C12" s="491" t="s">
        <v>733</v>
      </c>
      <c r="D12" s="491"/>
      <c r="E12" s="491"/>
      <c r="F12" s="491"/>
      <c r="G12" s="491"/>
      <c r="H12" s="491"/>
      <c r="I12" s="24"/>
      <c r="M12" s="5" t="s">
        <v>184</v>
      </c>
    </row>
    <row r="13" spans="2:16" ht="10.15" customHeight="1">
      <c r="B13" s="23"/>
      <c r="C13" s="25"/>
      <c r="D13" s="25"/>
      <c r="E13" s="25"/>
      <c r="F13" s="25"/>
      <c r="G13" s="25"/>
      <c r="H13" s="25"/>
      <c r="I13" s="26"/>
      <c r="M13" s="5" t="s">
        <v>185</v>
      </c>
    </row>
    <row r="14" spans="2:16" ht="40.9" customHeight="1">
      <c r="B14" s="23"/>
      <c r="C14" s="491" t="s">
        <v>546</v>
      </c>
      <c r="D14" s="491"/>
      <c r="E14" s="491"/>
      <c r="F14" s="491"/>
      <c r="G14" s="491"/>
      <c r="H14" s="491"/>
      <c r="I14" s="24"/>
      <c r="M14" s="5" t="s">
        <v>186</v>
      </c>
    </row>
    <row r="15" spans="2:16" ht="10.15" customHeight="1">
      <c r="B15" s="23"/>
      <c r="C15" s="25"/>
      <c r="D15" s="25"/>
      <c r="E15" s="25"/>
      <c r="F15" s="25"/>
      <c r="G15" s="25"/>
      <c r="H15" s="25"/>
      <c r="I15" s="26"/>
      <c r="M15" s="5" t="s">
        <v>187</v>
      </c>
    </row>
    <row r="16" spans="2:16" ht="20.45" customHeight="1">
      <c r="B16" s="23"/>
      <c r="C16" s="491" t="s">
        <v>398</v>
      </c>
      <c r="D16" s="491"/>
      <c r="E16" s="491"/>
      <c r="F16" s="491"/>
      <c r="G16" s="491"/>
      <c r="H16" s="491"/>
      <c r="I16" s="24"/>
      <c r="M16" s="5" t="s">
        <v>188</v>
      </c>
    </row>
    <row r="17" spans="2:13" ht="10.15" customHeight="1" thickBot="1">
      <c r="B17" s="27"/>
      <c r="C17" s="28"/>
      <c r="D17" s="28"/>
      <c r="E17" s="28"/>
      <c r="F17" s="28"/>
      <c r="G17" s="28"/>
      <c r="H17" s="28"/>
      <c r="I17" s="29"/>
      <c r="M17" s="5" t="s">
        <v>189</v>
      </c>
    </row>
    <row r="18" spans="2:13" ht="10.15" customHeight="1" thickBot="1">
      <c r="M18" s="5" t="s">
        <v>190</v>
      </c>
    </row>
    <row r="19" spans="2:13" ht="10.15" customHeight="1" thickBot="1">
      <c r="B19" s="20"/>
      <c r="C19" s="21"/>
      <c r="D19" s="21"/>
      <c r="E19" s="21"/>
      <c r="F19" s="21"/>
      <c r="G19" s="21"/>
      <c r="H19" s="21"/>
      <c r="I19" s="22"/>
      <c r="M19" s="5" t="s">
        <v>191</v>
      </c>
    </row>
    <row r="20" spans="2:13" ht="10.15" customHeight="1" thickBot="1">
      <c r="B20" s="23"/>
      <c r="C20" s="36" t="s">
        <v>135</v>
      </c>
      <c r="D20" s="33" t="s">
        <v>136</v>
      </c>
      <c r="E20" s="25"/>
      <c r="F20" s="492" t="s">
        <v>50</v>
      </c>
      <c r="G20" s="493"/>
      <c r="H20" s="494"/>
      <c r="I20" s="26"/>
      <c r="M20" s="5" t="s">
        <v>192</v>
      </c>
    </row>
    <row r="21" spans="2:13" ht="10.15" customHeight="1" thickBot="1">
      <c r="B21" s="23"/>
      <c r="C21" s="33"/>
      <c r="D21" s="33"/>
      <c r="E21" s="25"/>
      <c r="F21" s="25"/>
      <c r="G21" s="25"/>
      <c r="H21" s="25"/>
      <c r="I21" s="26"/>
      <c r="M21" s="5" t="s">
        <v>193</v>
      </c>
    </row>
    <row r="22" spans="2:13" ht="10.15" customHeight="1" thickBot="1">
      <c r="B22" s="23"/>
      <c r="C22" s="36" t="s">
        <v>137</v>
      </c>
      <c r="D22" s="33" t="s">
        <v>138</v>
      </c>
      <c r="E22" s="25"/>
      <c r="F22" s="492" t="s">
        <v>139</v>
      </c>
      <c r="G22" s="493"/>
      <c r="H22" s="494"/>
      <c r="I22" s="26"/>
      <c r="M22" s="5" t="s">
        <v>194</v>
      </c>
    </row>
    <row r="23" spans="2:13" ht="10.15" customHeight="1" thickBot="1">
      <c r="B23" s="23"/>
      <c r="C23" s="33"/>
      <c r="D23" s="33"/>
      <c r="E23" s="25"/>
      <c r="F23" s="25"/>
      <c r="G23" s="25"/>
      <c r="H23" s="25"/>
      <c r="I23" s="26"/>
      <c r="M23" s="5" t="s">
        <v>195</v>
      </c>
    </row>
    <row r="24" spans="2:13" ht="10.15" customHeight="1" thickBot="1">
      <c r="B24" s="23"/>
      <c r="C24" s="36" t="s">
        <v>140</v>
      </c>
      <c r="D24" s="33" t="s">
        <v>142</v>
      </c>
      <c r="E24" s="25"/>
      <c r="F24" s="495"/>
      <c r="G24" s="496"/>
      <c r="H24" s="497"/>
      <c r="I24" s="26"/>
      <c r="M24" s="5" t="s">
        <v>196</v>
      </c>
    </row>
    <row r="25" spans="2:13" ht="10.15" customHeight="1" thickBot="1">
      <c r="B25" s="23"/>
      <c r="C25" s="33"/>
      <c r="D25" s="33"/>
      <c r="E25" s="25"/>
      <c r="F25" s="25"/>
      <c r="G25" s="25"/>
      <c r="H25" s="25"/>
      <c r="I25" s="26"/>
      <c r="M25" s="5" t="s">
        <v>197</v>
      </c>
    </row>
    <row r="26" spans="2:13" ht="10.15" customHeight="1" thickBot="1">
      <c r="B26" s="23"/>
      <c r="C26" s="36" t="s">
        <v>141</v>
      </c>
      <c r="D26" s="33" t="s">
        <v>144</v>
      </c>
      <c r="E26" s="25"/>
      <c r="F26" s="495">
        <v>20181231</v>
      </c>
      <c r="G26" s="496"/>
      <c r="H26" s="497"/>
      <c r="I26" s="26"/>
    </row>
    <row r="27" spans="2:13" ht="10.15" customHeight="1" thickBot="1">
      <c r="B27" s="23"/>
      <c r="C27" s="33"/>
      <c r="D27" s="33"/>
      <c r="E27" s="25"/>
      <c r="F27" s="25"/>
      <c r="G27" s="25"/>
      <c r="H27" s="25"/>
      <c r="I27" s="26"/>
    </row>
    <row r="28" spans="2:13" ht="10.15" customHeight="1" thickBot="1">
      <c r="B28" s="23"/>
      <c r="C28" s="36" t="s">
        <v>143</v>
      </c>
      <c r="D28" s="33" t="s">
        <v>146</v>
      </c>
      <c r="E28" s="25"/>
      <c r="F28" s="492" t="s">
        <v>147</v>
      </c>
      <c r="G28" s="493"/>
      <c r="H28" s="494"/>
      <c r="I28" s="26"/>
    </row>
    <row r="29" spans="2:13" ht="10.15" customHeight="1">
      <c r="B29" s="23"/>
      <c r="C29" s="33"/>
      <c r="D29" s="33"/>
      <c r="E29" s="25"/>
      <c r="F29" s="25"/>
      <c r="G29" s="25"/>
      <c r="H29" s="25"/>
      <c r="I29" s="26"/>
    </row>
    <row r="30" spans="2:13" ht="10.15" customHeight="1">
      <c r="B30" s="23"/>
      <c r="C30" s="36" t="s">
        <v>145</v>
      </c>
      <c r="D30" s="33" t="s">
        <v>148</v>
      </c>
      <c r="E30" s="25"/>
      <c r="F30" s="25"/>
      <c r="G30" s="25"/>
      <c r="H30" s="25"/>
      <c r="I30" s="26"/>
    </row>
    <row r="31" spans="2:13" ht="10.15" customHeight="1">
      <c r="B31" s="23"/>
      <c r="C31" s="25"/>
      <c r="D31" s="25"/>
      <c r="E31" s="25"/>
      <c r="F31" s="25"/>
      <c r="G31" s="25"/>
      <c r="H31" s="25"/>
      <c r="I31" s="26"/>
    </row>
    <row r="32" spans="2:13" ht="10.15" customHeight="1">
      <c r="B32" s="23"/>
      <c r="C32" s="25"/>
      <c r="D32" s="34" t="s">
        <v>149</v>
      </c>
      <c r="E32" s="25"/>
      <c r="F32" s="25"/>
      <c r="G32" s="25"/>
      <c r="H32" s="25"/>
      <c r="I32" s="26"/>
    </row>
    <row r="33" spans="2:9" ht="10.15" customHeight="1" thickBot="1">
      <c r="B33" s="23"/>
      <c r="C33" s="25"/>
      <c r="D33" s="25"/>
      <c r="E33" s="25"/>
      <c r="F33" s="25"/>
      <c r="G33" s="25"/>
      <c r="H33" s="25"/>
      <c r="I33" s="26"/>
    </row>
    <row r="34" spans="2:9" ht="10.15" customHeight="1" thickBot="1">
      <c r="B34" s="23"/>
      <c r="C34" s="25"/>
      <c r="D34" s="25" t="s">
        <v>150</v>
      </c>
      <c r="E34" s="25" t="s">
        <v>151</v>
      </c>
      <c r="F34" s="25"/>
      <c r="G34" s="492" t="s">
        <v>152</v>
      </c>
      <c r="H34" s="494"/>
      <c r="I34" s="26"/>
    </row>
    <row r="35" spans="2:9" ht="10.15" customHeight="1" thickBot="1">
      <c r="B35" s="23"/>
      <c r="C35" s="25"/>
      <c r="D35" s="25" t="s">
        <v>153</v>
      </c>
      <c r="E35" s="25" t="s">
        <v>19</v>
      </c>
      <c r="F35" s="25"/>
      <c r="G35" s="492" t="s">
        <v>152</v>
      </c>
      <c r="H35" s="494"/>
      <c r="I35" s="26"/>
    </row>
    <row r="36" spans="2:9" ht="10.15" customHeight="1" thickBot="1">
      <c r="B36" s="23"/>
      <c r="C36" s="25"/>
      <c r="D36" s="25" t="s">
        <v>154</v>
      </c>
      <c r="E36" s="25" t="s">
        <v>155</v>
      </c>
      <c r="F36" s="25"/>
      <c r="G36" s="492" t="s">
        <v>152</v>
      </c>
      <c r="H36" s="494"/>
      <c r="I36" s="26"/>
    </row>
    <row r="37" spans="2:9" ht="10.15" customHeight="1" thickBot="1">
      <c r="B37" s="23"/>
      <c r="C37" s="25"/>
      <c r="D37" s="25" t="s">
        <v>156</v>
      </c>
      <c r="E37" s="25" t="s">
        <v>21</v>
      </c>
      <c r="F37" s="25"/>
      <c r="G37" s="492" t="s">
        <v>152</v>
      </c>
      <c r="H37" s="494"/>
      <c r="I37" s="26"/>
    </row>
    <row r="38" spans="2:9" ht="10.15" customHeight="1" thickBot="1">
      <c r="B38" s="23"/>
      <c r="C38" s="25"/>
      <c r="D38" s="25" t="s">
        <v>157</v>
      </c>
      <c r="E38" s="25" t="s">
        <v>25</v>
      </c>
      <c r="F38" s="25"/>
      <c r="G38" s="492" t="s">
        <v>152</v>
      </c>
      <c r="H38" s="494"/>
      <c r="I38" s="26"/>
    </row>
    <row r="39" spans="2:9" ht="10.15" customHeight="1" thickBot="1">
      <c r="B39" s="23"/>
      <c r="C39" s="25"/>
      <c r="D39" s="25" t="s">
        <v>158</v>
      </c>
      <c r="E39" s="25" t="s">
        <v>27</v>
      </c>
      <c r="F39" s="25"/>
      <c r="G39" s="492" t="s">
        <v>152</v>
      </c>
      <c r="H39" s="494"/>
      <c r="I39" s="26"/>
    </row>
    <row r="40" spans="2:9" ht="10.15" customHeight="1" thickBot="1">
      <c r="B40" s="23"/>
      <c r="C40" s="25"/>
      <c r="D40" s="25" t="s">
        <v>159</v>
      </c>
      <c r="E40" s="25" t="s">
        <v>160</v>
      </c>
      <c r="F40" s="25"/>
      <c r="G40" s="492" t="s">
        <v>152</v>
      </c>
      <c r="H40" s="494"/>
      <c r="I40" s="26"/>
    </row>
    <row r="41" spans="2:9" ht="10.15" customHeight="1" thickBot="1">
      <c r="B41" s="23"/>
      <c r="C41" s="25"/>
      <c r="D41" s="25" t="s">
        <v>161</v>
      </c>
      <c r="E41" s="25" t="s">
        <v>162</v>
      </c>
      <c r="F41" s="25"/>
      <c r="G41" s="492" t="s">
        <v>152</v>
      </c>
      <c r="H41" s="494"/>
      <c r="I41" s="26"/>
    </row>
    <row r="42" spans="2:9" ht="10.15" customHeight="1" thickBot="1">
      <c r="B42" s="23"/>
      <c r="C42" s="25"/>
      <c r="D42" s="25" t="s">
        <v>163</v>
      </c>
      <c r="E42" s="25" t="s">
        <v>164</v>
      </c>
      <c r="F42" s="25"/>
      <c r="G42" s="492" t="s">
        <v>152</v>
      </c>
      <c r="H42" s="494"/>
      <c r="I42" s="26"/>
    </row>
    <row r="43" spans="2:9" ht="10.15" customHeight="1">
      <c r="B43" s="23"/>
      <c r="C43" s="25"/>
      <c r="D43" s="25"/>
      <c r="E43" s="25"/>
      <c r="F43" s="25"/>
      <c r="G43" s="25"/>
      <c r="H43" s="25"/>
      <c r="I43" s="26"/>
    </row>
    <row r="44" spans="2:9" ht="10.15" customHeight="1">
      <c r="B44" s="23"/>
      <c r="C44" s="25"/>
      <c r="D44" s="34" t="s">
        <v>320</v>
      </c>
      <c r="E44" s="25"/>
      <c r="F44" s="25"/>
      <c r="G44" s="25"/>
      <c r="H44" s="25"/>
      <c r="I44" s="26"/>
    </row>
    <row r="45" spans="2:9" ht="10.15" customHeight="1" thickBot="1">
      <c r="B45" s="23"/>
      <c r="C45" s="25"/>
      <c r="D45" s="25"/>
      <c r="E45" s="25"/>
      <c r="F45" s="25"/>
      <c r="G45" s="25"/>
      <c r="H45" s="25"/>
      <c r="I45" s="26"/>
    </row>
    <row r="46" spans="2:9" ht="10.15" customHeight="1" thickBot="1">
      <c r="B46" s="23"/>
      <c r="C46" s="25"/>
      <c r="D46" s="25" t="s">
        <v>321</v>
      </c>
      <c r="E46" s="25" t="s">
        <v>22</v>
      </c>
      <c r="F46" s="25"/>
      <c r="G46" s="492" t="s">
        <v>152</v>
      </c>
      <c r="H46" s="494"/>
      <c r="I46" s="26"/>
    </row>
    <row r="47" spans="2:9" ht="10.15" customHeight="1" thickBot="1">
      <c r="B47" s="23"/>
      <c r="C47" s="25"/>
      <c r="D47" s="25" t="s">
        <v>322</v>
      </c>
      <c r="E47" s="25" t="s">
        <v>23</v>
      </c>
      <c r="F47" s="25"/>
      <c r="G47" s="492" t="s">
        <v>152</v>
      </c>
      <c r="H47" s="494"/>
      <c r="I47" s="26"/>
    </row>
    <row r="48" spans="2:9" ht="10.15" customHeight="1" thickBot="1">
      <c r="B48" s="23"/>
      <c r="C48" s="25"/>
      <c r="D48" s="25" t="s">
        <v>323</v>
      </c>
      <c r="E48" s="25" t="s">
        <v>324</v>
      </c>
      <c r="F48" s="25"/>
      <c r="G48" s="492" t="s">
        <v>152</v>
      </c>
      <c r="H48" s="494"/>
      <c r="I48" s="26"/>
    </row>
    <row r="49" spans="2:9" ht="10.15" customHeight="1" thickBot="1">
      <c r="B49" s="23"/>
      <c r="C49" s="25"/>
      <c r="D49" s="25" t="s">
        <v>325</v>
      </c>
      <c r="E49" s="25" t="s">
        <v>326</v>
      </c>
      <c r="F49" s="25"/>
      <c r="G49" s="492" t="s">
        <v>152</v>
      </c>
      <c r="H49" s="494"/>
      <c r="I49" s="26"/>
    </row>
    <row r="50" spans="2:9" ht="10.15" customHeight="1" thickBot="1">
      <c r="B50" s="23"/>
      <c r="C50" s="25"/>
      <c r="D50" s="25" t="s">
        <v>327</v>
      </c>
      <c r="E50" s="25" t="s">
        <v>328</v>
      </c>
      <c r="F50" s="25"/>
      <c r="G50" s="492" t="s">
        <v>152</v>
      </c>
      <c r="H50" s="494"/>
      <c r="I50" s="26"/>
    </row>
    <row r="51" spans="2:9" ht="10.15" customHeight="1" thickBot="1">
      <c r="B51" s="23"/>
      <c r="C51" s="25"/>
      <c r="D51" s="25" t="s">
        <v>329</v>
      </c>
      <c r="E51" s="25" t="s">
        <v>330</v>
      </c>
      <c r="F51" s="25"/>
      <c r="G51" s="492" t="s">
        <v>152</v>
      </c>
      <c r="H51" s="494"/>
      <c r="I51" s="26"/>
    </row>
    <row r="52" spans="2:9" ht="10.15" customHeight="1" thickBot="1">
      <c r="B52" s="23"/>
      <c r="C52" s="25"/>
      <c r="D52" s="25" t="s">
        <v>331</v>
      </c>
      <c r="E52" s="25" t="s">
        <v>332</v>
      </c>
      <c r="F52" s="25"/>
      <c r="G52" s="492" t="s">
        <v>152</v>
      </c>
      <c r="H52" s="494"/>
      <c r="I52" s="26"/>
    </row>
    <row r="53" spans="2:9" ht="10.15" customHeight="1" thickBot="1">
      <c r="B53" s="23"/>
      <c r="C53" s="25"/>
      <c r="D53" s="25" t="s">
        <v>333</v>
      </c>
      <c r="E53" s="25" t="s">
        <v>334</v>
      </c>
      <c r="F53" s="25"/>
      <c r="G53" s="492" t="s">
        <v>152</v>
      </c>
      <c r="H53" s="494"/>
      <c r="I53" s="26"/>
    </row>
    <row r="54" spans="2:9" ht="10.15" customHeight="1" thickBot="1">
      <c r="B54" s="23"/>
      <c r="C54" s="25"/>
      <c r="D54" s="25" t="s">
        <v>335</v>
      </c>
      <c r="E54" s="25" t="s">
        <v>336</v>
      </c>
      <c r="F54" s="25"/>
      <c r="G54" s="492" t="s">
        <v>152</v>
      </c>
      <c r="H54" s="494"/>
      <c r="I54" s="26"/>
    </row>
    <row r="55" spans="2:9" ht="10.15" customHeight="1" thickBot="1">
      <c r="B55" s="23"/>
      <c r="C55" s="25"/>
      <c r="D55" s="25" t="s">
        <v>337</v>
      </c>
      <c r="E55" s="25" t="s">
        <v>338</v>
      </c>
      <c r="F55" s="25"/>
      <c r="G55" s="492" t="s">
        <v>152</v>
      </c>
      <c r="H55" s="494"/>
      <c r="I55" s="26"/>
    </row>
    <row r="56" spans="2:9" ht="10.15" customHeight="1" thickBot="1">
      <c r="B56" s="23"/>
      <c r="C56" s="25"/>
      <c r="D56" s="25" t="s">
        <v>339</v>
      </c>
      <c r="E56" s="25" t="s">
        <v>340</v>
      </c>
      <c r="F56" s="25"/>
      <c r="G56" s="492" t="s">
        <v>152</v>
      </c>
      <c r="H56" s="494"/>
      <c r="I56" s="26"/>
    </row>
    <row r="57" spans="2:9" ht="10.15" customHeight="1" thickBot="1">
      <c r="B57" s="23"/>
      <c r="C57" s="25"/>
      <c r="D57" s="25" t="s">
        <v>341</v>
      </c>
      <c r="E57" s="25" t="s">
        <v>342</v>
      </c>
      <c r="F57" s="25"/>
      <c r="G57" s="492" t="s">
        <v>152</v>
      </c>
      <c r="H57" s="494"/>
      <c r="I57" s="26"/>
    </row>
    <row r="58" spans="2:9" ht="10.15" customHeight="1" thickBot="1">
      <c r="B58" s="23"/>
      <c r="C58" s="25"/>
      <c r="D58" s="25" t="s">
        <v>343</v>
      </c>
      <c r="E58" s="25" t="s">
        <v>344</v>
      </c>
      <c r="F58" s="25"/>
      <c r="G58" s="492" t="s">
        <v>152</v>
      </c>
      <c r="H58" s="494"/>
      <c r="I58" s="26"/>
    </row>
    <row r="59" spans="2:9" ht="10.15" customHeight="1" thickBot="1">
      <c r="B59" s="23"/>
      <c r="C59" s="25"/>
      <c r="D59" s="25" t="s">
        <v>345</v>
      </c>
      <c r="E59" s="25" t="s">
        <v>346</v>
      </c>
      <c r="F59" s="25"/>
      <c r="G59" s="492" t="s">
        <v>152</v>
      </c>
      <c r="H59" s="494"/>
      <c r="I59" s="26"/>
    </row>
    <row r="60" spans="2:9" ht="10.15" customHeight="1" thickBot="1">
      <c r="B60" s="23"/>
      <c r="C60" s="25"/>
      <c r="D60" s="25" t="s">
        <v>347</v>
      </c>
      <c r="E60" s="25" t="s">
        <v>348</v>
      </c>
      <c r="F60" s="25"/>
      <c r="G60" s="492" t="s">
        <v>152</v>
      </c>
      <c r="H60" s="494"/>
      <c r="I60" s="26"/>
    </row>
    <row r="61" spans="2:9" ht="10.15" customHeight="1" thickBot="1">
      <c r="B61" s="23"/>
      <c r="C61" s="25"/>
      <c r="D61" s="25" t="s">
        <v>349</v>
      </c>
      <c r="E61" s="25" t="s">
        <v>350</v>
      </c>
      <c r="F61" s="25"/>
      <c r="G61" s="492" t="s">
        <v>152</v>
      </c>
      <c r="H61" s="494"/>
      <c r="I61" s="26"/>
    </row>
    <row r="62" spans="2:9" ht="10.15" customHeight="1" thickBot="1">
      <c r="B62" s="23"/>
      <c r="C62" s="25"/>
      <c r="D62" s="25" t="s">
        <v>351</v>
      </c>
      <c r="E62" s="25" t="s">
        <v>352</v>
      </c>
      <c r="F62" s="25"/>
      <c r="G62" s="492" t="s">
        <v>152</v>
      </c>
      <c r="H62" s="494"/>
      <c r="I62" s="26"/>
    </row>
    <row r="63" spans="2:9" ht="10.15" customHeight="1">
      <c r="B63" s="23"/>
      <c r="C63" s="25"/>
      <c r="D63" s="25"/>
      <c r="E63" s="25"/>
      <c r="F63" s="25"/>
      <c r="G63" s="25"/>
      <c r="H63" s="25"/>
      <c r="I63" s="26"/>
    </row>
    <row r="64" spans="2:9" ht="10.15" customHeight="1" thickBot="1">
      <c r="B64" s="23"/>
      <c r="C64" s="36" t="s">
        <v>353</v>
      </c>
      <c r="D64" s="33" t="s">
        <v>319</v>
      </c>
      <c r="E64" s="25"/>
      <c r="F64" s="25"/>
      <c r="G64" s="25"/>
      <c r="H64" s="25"/>
      <c r="I64" s="26"/>
    </row>
    <row r="65" spans="2:9" ht="10.15" customHeight="1" thickBot="1">
      <c r="B65" s="23"/>
      <c r="C65" s="33"/>
      <c r="D65" s="33" t="s">
        <v>166</v>
      </c>
      <c r="E65" s="25"/>
      <c r="F65" s="492"/>
      <c r="G65" s="493"/>
      <c r="H65" s="494"/>
      <c r="I65" s="26"/>
    </row>
    <row r="66" spans="2:9" ht="10.15" customHeight="1" thickBot="1">
      <c r="B66" s="23"/>
      <c r="C66" s="33"/>
      <c r="D66" s="33" t="s">
        <v>167</v>
      </c>
      <c r="E66" s="25"/>
      <c r="F66" s="492"/>
      <c r="G66" s="493"/>
      <c r="H66" s="494"/>
      <c r="I66" s="26"/>
    </row>
    <row r="67" spans="2:9" ht="10.15" customHeight="1" thickBot="1">
      <c r="B67" s="23"/>
      <c r="C67" s="33"/>
      <c r="D67" s="33" t="s">
        <v>168</v>
      </c>
      <c r="E67" s="25"/>
      <c r="F67" s="492"/>
      <c r="G67" s="493"/>
      <c r="H67" s="494"/>
      <c r="I67" s="26"/>
    </row>
    <row r="68" spans="2:9" ht="10.15" customHeight="1" thickBot="1">
      <c r="B68" s="23"/>
      <c r="C68" s="33"/>
      <c r="D68" s="33" t="s">
        <v>169</v>
      </c>
      <c r="E68" s="25"/>
      <c r="F68" s="492"/>
      <c r="G68" s="493"/>
      <c r="H68" s="494"/>
      <c r="I68" s="26"/>
    </row>
    <row r="69" spans="2:9" ht="10.15" customHeight="1">
      <c r="B69" s="23"/>
      <c r="C69" s="25"/>
      <c r="D69" s="25"/>
      <c r="E69" s="25"/>
      <c r="F69" s="25"/>
      <c r="G69" s="25"/>
      <c r="H69" s="25"/>
      <c r="I69" s="26"/>
    </row>
    <row r="70" spans="2:9" ht="10.15" customHeight="1">
      <c r="B70" s="23"/>
      <c r="C70" s="25"/>
      <c r="D70" s="25"/>
      <c r="E70" s="25"/>
      <c r="F70" s="25"/>
      <c r="G70" s="25"/>
      <c r="H70" s="25"/>
      <c r="I70" s="26"/>
    </row>
    <row r="71" spans="2:9" ht="10.15" customHeight="1" thickBot="1">
      <c r="B71" s="23"/>
      <c r="C71" s="36" t="s">
        <v>354</v>
      </c>
      <c r="D71" s="33" t="s">
        <v>170</v>
      </c>
      <c r="E71" s="25"/>
      <c r="F71" s="25"/>
      <c r="G71" s="25"/>
      <c r="H71" s="25"/>
      <c r="I71" s="26"/>
    </row>
    <row r="72" spans="2:9" ht="10.15" customHeight="1" thickBot="1">
      <c r="B72" s="23"/>
      <c r="C72" s="33"/>
      <c r="D72" s="33" t="s">
        <v>166</v>
      </c>
      <c r="E72" s="25"/>
      <c r="F72" s="492"/>
      <c r="G72" s="493"/>
      <c r="H72" s="494"/>
      <c r="I72" s="26"/>
    </row>
    <row r="73" spans="2:9" ht="10.15" customHeight="1" thickBot="1">
      <c r="B73" s="23"/>
      <c r="C73" s="33"/>
      <c r="D73" s="33" t="s">
        <v>167</v>
      </c>
      <c r="E73" s="25"/>
      <c r="F73" s="492"/>
      <c r="G73" s="493"/>
      <c r="H73" s="494"/>
      <c r="I73" s="26"/>
    </row>
    <row r="74" spans="2:9" ht="10.15" customHeight="1">
      <c r="B74" s="23"/>
      <c r="C74" s="25"/>
      <c r="D74" s="25"/>
      <c r="E74" s="25"/>
      <c r="F74" s="25"/>
      <c r="G74" s="25"/>
      <c r="H74" s="25"/>
      <c r="I74" s="26"/>
    </row>
    <row r="75" spans="2:9" ht="30.6" customHeight="1">
      <c r="B75" s="23"/>
      <c r="C75" s="25"/>
      <c r="D75" s="491" t="s">
        <v>735</v>
      </c>
      <c r="E75" s="491"/>
      <c r="F75" s="491"/>
      <c r="G75" s="491"/>
      <c r="H75" s="491"/>
      <c r="I75" s="26"/>
    </row>
    <row r="76" spans="2:9" ht="10.15" customHeight="1" thickBot="1">
      <c r="B76" s="27"/>
      <c r="C76" s="28"/>
      <c r="D76" s="28"/>
      <c r="E76" s="28"/>
      <c r="F76" s="28"/>
      <c r="G76" s="28"/>
      <c r="H76" s="28"/>
      <c r="I76" s="29"/>
    </row>
    <row r="77" spans="2:9" ht="10.15" customHeight="1" thickBot="1"/>
    <row r="78" spans="2:9" ht="10.15" customHeight="1">
      <c r="B78" s="20"/>
      <c r="C78" s="21"/>
      <c r="D78" s="21"/>
      <c r="E78" s="21"/>
      <c r="F78" s="21"/>
      <c r="G78" s="21"/>
      <c r="H78" s="21"/>
      <c r="I78" s="22"/>
    </row>
    <row r="79" spans="2:9" ht="10.15" customHeight="1">
      <c r="B79" s="23"/>
      <c r="C79" s="33" t="s">
        <v>171</v>
      </c>
      <c r="D79" s="25"/>
      <c r="E79" s="25"/>
      <c r="F79" s="25"/>
      <c r="G79" s="25"/>
      <c r="H79" s="25"/>
      <c r="I79" s="26"/>
    </row>
    <row r="80" spans="2:9" ht="10.15" customHeight="1">
      <c r="B80" s="23"/>
      <c r="C80" s="25"/>
      <c r="D80" s="25"/>
      <c r="E80" s="25"/>
      <c r="F80" s="25"/>
      <c r="G80" s="25"/>
      <c r="H80" s="25"/>
      <c r="I80" s="26"/>
    </row>
    <row r="81" spans="2:9" ht="20.45" customHeight="1">
      <c r="B81" s="23"/>
      <c r="C81" s="94" t="s">
        <v>129</v>
      </c>
      <c r="D81" s="499" t="s">
        <v>724</v>
      </c>
      <c r="E81" s="499"/>
      <c r="F81" s="499"/>
      <c r="G81" s="499"/>
      <c r="H81" s="499"/>
      <c r="I81" s="26"/>
    </row>
    <row r="82" spans="2:9" ht="10.15" customHeight="1">
      <c r="B82" s="23"/>
      <c r="C82" s="25"/>
      <c r="D82" s="25"/>
      <c r="E82" s="25"/>
      <c r="F82" s="25"/>
      <c r="G82" s="25"/>
      <c r="H82" s="25"/>
      <c r="I82" s="26"/>
    </row>
    <row r="83" spans="2:9" ht="20.45" customHeight="1">
      <c r="B83" s="23"/>
      <c r="C83" s="94" t="s">
        <v>130</v>
      </c>
      <c r="D83" s="491" t="s">
        <v>734</v>
      </c>
      <c r="E83" s="491"/>
      <c r="F83" s="491"/>
      <c r="G83" s="491"/>
      <c r="H83" s="491"/>
      <c r="I83" s="26"/>
    </row>
    <row r="84" spans="2:9" ht="10.15" customHeight="1">
      <c r="B84" s="23"/>
      <c r="C84" s="25"/>
      <c r="D84" s="25"/>
      <c r="E84" s="25"/>
      <c r="F84" s="25"/>
      <c r="G84" s="25"/>
      <c r="H84" s="25"/>
      <c r="I84" s="26"/>
    </row>
    <row r="85" spans="2:9" ht="30.6" customHeight="1">
      <c r="B85" s="23"/>
      <c r="C85" s="94" t="s">
        <v>131</v>
      </c>
      <c r="D85" s="491" t="s">
        <v>369</v>
      </c>
      <c r="E85" s="491"/>
      <c r="F85" s="491"/>
      <c r="G85" s="491"/>
      <c r="H85" s="491"/>
      <c r="I85" s="26"/>
    </row>
    <row r="86" spans="2:9" ht="10.15" customHeight="1">
      <c r="B86" s="23"/>
      <c r="C86" s="37"/>
      <c r="D86" s="25"/>
      <c r="E86" s="25"/>
      <c r="F86" s="25"/>
      <c r="G86" s="25"/>
      <c r="H86" s="25"/>
      <c r="I86" s="26"/>
    </row>
    <row r="87" spans="2:9" ht="30.6" customHeight="1">
      <c r="B87" s="23"/>
      <c r="C87" s="94" t="s">
        <v>172</v>
      </c>
      <c r="D87" s="491" t="s">
        <v>719</v>
      </c>
      <c r="E87" s="491"/>
      <c r="F87" s="491"/>
      <c r="G87" s="491"/>
      <c r="H87" s="491"/>
      <c r="I87" s="26"/>
    </row>
    <row r="88" spans="2:9" ht="10.15" customHeight="1">
      <c r="B88" s="23"/>
      <c r="C88" s="37"/>
      <c r="D88" s="25"/>
      <c r="E88" s="25"/>
      <c r="F88" s="25"/>
      <c r="G88" s="25"/>
      <c r="H88" s="25"/>
      <c r="I88" s="26"/>
    </row>
    <row r="89" spans="2:9" ht="94.15" customHeight="1">
      <c r="B89" s="23"/>
      <c r="C89" s="94" t="s">
        <v>359</v>
      </c>
      <c r="D89" s="498" t="s">
        <v>368</v>
      </c>
      <c r="E89" s="498"/>
      <c r="F89" s="498"/>
      <c r="G89" s="498"/>
      <c r="H89" s="498"/>
      <c r="I89" s="26"/>
    </row>
    <row r="90" spans="2:9" ht="10.15" customHeight="1" thickBot="1">
      <c r="B90" s="27"/>
      <c r="C90" s="28"/>
      <c r="D90" s="28"/>
      <c r="E90" s="28"/>
      <c r="F90" s="28"/>
      <c r="G90" s="28"/>
      <c r="H90" s="28"/>
      <c r="I90" s="29"/>
    </row>
  </sheetData>
  <protectedRanges>
    <protectedRange sqref="F20 F22 F24 F26 F28 G34:H42 G46:H62 F65:H68 F72:H73" name="Cover_Page"/>
  </protectedRanges>
  <mergeCells count="51">
    <mergeCell ref="G62:H62"/>
    <mergeCell ref="G57:H57"/>
    <mergeCell ref="G58:H58"/>
    <mergeCell ref="G59:H59"/>
    <mergeCell ref="G60:H60"/>
    <mergeCell ref="G61:H61"/>
    <mergeCell ref="G52:H52"/>
    <mergeCell ref="G53:H53"/>
    <mergeCell ref="G54:H54"/>
    <mergeCell ref="G55:H55"/>
    <mergeCell ref="G56:H56"/>
    <mergeCell ref="G47:H47"/>
    <mergeCell ref="G48:H48"/>
    <mergeCell ref="G49:H49"/>
    <mergeCell ref="G50:H50"/>
    <mergeCell ref="G51:H51"/>
    <mergeCell ref="D89:H89"/>
    <mergeCell ref="D83:H83"/>
    <mergeCell ref="F68:H68"/>
    <mergeCell ref="F72:H72"/>
    <mergeCell ref="F73:H73"/>
    <mergeCell ref="D75:H75"/>
    <mergeCell ref="D85:H85"/>
    <mergeCell ref="D87:H87"/>
    <mergeCell ref="D81:H81"/>
    <mergeCell ref="F26:H26"/>
    <mergeCell ref="F24:H24"/>
    <mergeCell ref="F28:H28"/>
    <mergeCell ref="F67:H67"/>
    <mergeCell ref="G34:H34"/>
    <mergeCell ref="G35:H35"/>
    <mergeCell ref="G36:H36"/>
    <mergeCell ref="G37:H37"/>
    <mergeCell ref="G38:H38"/>
    <mergeCell ref="G39:H39"/>
    <mergeCell ref="G40:H40"/>
    <mergeCell ref="G41:H41"/>
    <mergeCell ref="G42:H42"/>
    <mergeCell ref="F65:H65"/>
    <mergeCell ref="F66:H66"/>
    <mergeCell ref="G46:H46"/>
    <mergeCell ref="C12:H12"/>
    <mergeCell ref="C14:H14"/>
    <mergeCell ref="C16:H16"/>
    <mergeCell ref="F22:H22"/>
    <mergeCell ref="F20:H20"/>
    <mergeCell ref="C9:H9"/>
    <mergeCell ref="C4:H4"/>
    <mergeCell ref="C5:H5"/>
    <mergeCell ref="C7:H7"/>
    <mergeCell ref="C6:H6"/>
  </mergeCells>
  <phoneticPr fontId="22" type="noConversion"/>
  <dataValidations disablePrompts="1" count="4">
    <dataValidation type="list" allowBlank="1" showInputMessage="1" showErrorMessage="1" sqref="F22:H22">
      <formula1>$M$3:$M$25</formula1>
    </dataValidation>
    <dataValidation type="list" allowBlank="1" showInputMessage="1" showErrorMessage="1" sqref="F28:H28">
      <formula1>$N$3:$N$5</formula1>
    </dataValidation>
    <dataValidation type="list" allowBlank="1" showInputMessage="1" showErrorMessage="1" sqref="G34:H42 G46:H62">
      <formula1>$O$3:$O$4</formula1>
    </dataValidation>
    <dataValidation type="whole" allowBlank="1" showInputMessage="1" showErrorMessage="1" sqref="F24:H24 F26:H26">
      <formula1>20170101</formula1>
      <formula2>20191231</formula2>
    </dataValidation>
  </dataValidation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A1"/>
  <sheetViews>
    <sheetView showGridLines="0" zoomScale="90" zoomScaleNormal="9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CDDC"/>
    <pageSetUpPr fitToPage="1"/>
  </sheetPr>
  <dimension ref="A1:V147"/>
  <sheetViews>
    <sheetView showGridLines="0" zoomScaleNormal="100" workbookViewId="0"/>
  </sheetViews>
  <sheetFormatPr defaultColWidth="8.7109375" defaultRowHeight="10.35" customHeight="1"/>
  <cols>
    <col min="1" max="3" width="3.5703125" style="4" customWidth="1"/>
    <col min="4" max="4" width="10.5703125" style="4" customWidth="1"/>
    <col min="5" max="5" width="5.5703125" style="4" customWidth="1"/>
    <col min="6" max="6" width="40.5703125" style="4" customWidth="1"/>
    <col min="7" max="7" width="3.5703125" style="127" customWidth="1"/>
    <col min="8" max="9" width="15.5703125" style="388" customWidth="1"/>
    <col min="10" max="10" width="20.5703125" style="388" customWidth="1"/>
    <col min="11" max="12" width="15.5703125" style="388" customWidth="1"/>
    <col min="13" max="13" width="3.5703125" style="128" hidden="1" customWidth="1"/>
    <col min="14" max="14" width="15.5703125" style="4" hidden="1" customWidth="1"/>
    <col min="15" max="15" width="3.5703125" style="128" hidden="1" customWidth="1"/>
    <col min="16" max="18" width="15.5703125" style="388" hidden="1" customWidth="1"/>
    <col min="19" max="19" width="3.5703125" style="4" hidden="1" customWidth="1"/>
    <col min="20" max="20" width="15.5703125" style="4" hidden="1" customWidth="1"/>
    <col min="21" max="22" width="3.5703125" style="4" customWidth="1"/>
    <col min="23" max="16384" width="8.7109375" style="5"/>
  </cols>
  <sheetData>
    <row r="1" spans="2:21" ht="10.35" customHeight="1">
      <c r="M1" s="128" t="s">
        <v>116</v>
      </c>
      <c r="N1" s="4" t="s">
        <v>116</v>
      </c>
      <c r="O1" s="128" t="s">
        <v>116</v>
      </c>
      <c r="P1" s="388" t="s">
        <v>116</v>
      </c>
      <c r="Q1" s="388" t="s">
        <v>116</v>
      </c>
      <c r="R1" s="388" t="s">
        <v>116</v>
      </c>
      <c r="S1" s="4" t="s">
        <v>116</v>
      </c>
      <c r="T1" s="4" t="s">
        <v>116</v>
      </c>
    </row>
    <row r="2" spans="2:21" ht="13.15" customHeight="1">
      <c r="B2" s="1" t="s">
        <v>132</v>
      </c>
      <c r="C2" s="1"/>
      <c r="D2" s="3"/>
      <c r="E2" s="3"/>
      <c r="F2" s="3"/>
      <c r="U2" s="52" t="s">
        <v>174</v>
      </c>
    </row>
    <row r="3" spans="2:21" ht="13.15" customHeight="1">
      <c r="B3" s="1" t="s">
        <v>366</v>
      </c>
      <c r="C3" s="1"/>
      <c r="D3" s="3"/>
      <c r="E3" s="3"/>
      <c r="F3" s="3"/>
      <c r="U3" s="55" t="s">
        <v>175</v>
      </c>
    </row>
    <row r="4" spans="2:21" ht="10.35" customHeight="1">
      <c r="B4" s="3"/>
      <c r="C4" s="3"/>
      <c r="D4" s="3"/>
      <c r="E4" s="3"/>
      <c r="F4" s="3"/>
    </row>
    <row r="5" spans="2:21" ht="13.15" customHeight="1">
      <c r="B5" s="1" t="str">
        <f ca="1">CONCATENATE("&lt;",MID(CELL("filename",$A$1),FIND("]",CELL("filename",$A$1))+1,LEN(CELL("filename",$A$1))),"&gt;")</f>
        <v>&lt;L2.2_Ind_IO rsv&gt;</v>
      </c>
      <c r="C5" s="1"/>
      <c r="D5" s="3"/>
      <c r="E5" s="3"/>
      <c r="F5" s="3"/>
    </row>
    <row r="6" spans="2:21" ht="13.15" customHeight="1">
      <c r="B6" s="1" t="s">
        <v>541</v>
      </c>
      <c r="C6" s="1"/>
      <c r="D6" s="3"/>
      <c r="E6" s="3"/>
      <c r="F6" s="3"/>
    </row>
    <row r="7" spans="2:21" ht="13.15" customHeight="1">
      <c r="B7" s="1" t="s">
        <v>86</v>
      </c>
      <c r="C7" s="1"/>
      <c r="D7" s="3"/>
      <c r="E7" s="3"/>
      <c r="F7" s="3"/>
    </row>
    <row r="8" spans="2:21" ht="13.15" customHeight="1">
      <c r="B8" s="1" t="str">
        <f>"As at " &amp;RIGHT(valuation_date,2)&amp;" "&amp;TEXT(DATE(2000,MID(valuation_date,5,2),1),"mmmm")&amp;" "&amp;LEFT(valuation_date,4)</f>
        <v>As at 31 December 2018</v>
      </c>
      <c r="D8" s="38"/>
      <c r="G8" s="4"/>
      <c r="H8" s="4"/>
    </row>
    <row r="9" spans="2:21" ht="10.15" customHeight="1" thickBot="1">
      <c r="B9" s="1"/>
      <c r="D9" s="38"/>
      <c r="G9" s="4"/>
      <c r="H9" s="4"/>
    </row>
    <row r="10" spans="2:21" ht="10.15" customHeight="1">
      <c r="B10" s="12"/>
      <c r="C10" s="13"/>
      <c r="D10" s="13"/>
      <c r="E10" s="13"/>
      <c r="F10" s="13"/>
      <c r="G10" s="145"/>
      <c r="H10" s="146"/>
      <c r="I10" s="146"/>
      <c r="J10" s="146"/>
      <c r="K10" s="146"/>
      <c r="L10" s="146"/>
      <c r="M10" s="147"/>
      <c r="N10" s="13"/>
      <c r="O10" s="147"/>
      <c r="P10" s="146"/>
      <c r="Q10" s="146"/>
      <c r="R10" s="146"/>
      <c r="S10" s="13"/>
      <c r="T10" s="13"/>
      <c r="U10" s="14"/>
    </row>
    <row r="11" spans="2:21" ht="10.15" customHeight="1">
      <c r="B11" s="15"/>
      <c r="C11" s="377" t="s">
        <v>306</v>
      </c>
      <c r="D11" s="220"/>
      <c r="E11" s="11"/>
      <c r="F11" s="11"/>
      <c r="H11" s="126"/>
      <c r="I11" s="126"/>
      <c r="J11" s="126"/>
      <c r="K11" s="126"/>
      <c r="L11" s="126"/>
      <c r="N11" s="11"/>
      <c r="P11" s="126"/>
      <c r="Q11" s="126"/>
      <c r="R11" s="126"/>
      <c r="S11" s="11"/>
      <c r="T11" s="11"/>
      <c r="U11" s="16"/>
    </row>
    <row r="12" spans="2:21" ht="10.15" customHeight="1">
      <c r="B12" s="15"/>
      <c r="C12" s="221" t="s">
        <v>129</v>
      </c>
      <c r="D12" s="11" t="s">
        <v>388</v>
      </c>
      <c r="E12" s="11"/>
      <c r="F12" s="11"/>
      <c r="H12" s="126"/>
      <c r="I12" s="126"/>
      <c r="J12" s="126"/>
      <c r="K12" s="126"/>
      <c r="L12" s="126"/>
      <c r="N12" s="11"/>
      <c r="P12" s="126"/>
      <c r="Q12" s="126"/>
      <c r="R12" s="126"/>
      <c r="S12" s="11"/>
      <c r="T12" s="11"/>
      <c r="U12" s="16"/>
    </row>
    <row r="13" spans="2:21" ht="10.15" customHeight="1">
      <c r="B13" s="15"/>
      <c r="C13" s="221" t="s">
        <v>130</v>
      </c>
      <c r="D13" s="11" t="s">
        <v>414</v>
      </c>
      <c r="E13" s="11"/>
      <c r="F13" s="11"/>
      <c r="H13" s="126"/>
      <c r="I13" s="126"/>
      <c r="J13" s="126"/>
      <c r="K13" s="126"/>
      <c r="L13" s="126"/>
      <c r="N13" s="11"/>
      <c r="P13" s="126"/>
      <c r="Q13" s="126"/>
      <c r="R13" s="126"/>
      <c r="S13" s="11"/>
      <c r="T13" s="11"/>
      <c r="U13" s="16"/>
    </row>
    <row r="14" spans="2:21" ht="10.15" customHeight="1">
      <c r="B14" s="15"/>
      <c r="C14" s="221" t="s">
        <v>131</v>
      </c>
      <c r="D14" s="11" t="s">
        <v>548</v>
      </c>
      <c r="E14" s="11"/>
      <c r="F14" s="11"/>
      <c r="H14" s="126"/>
      <c r="I14" s="126"/>
      <c r="J14" s="126"/>
      <c r="K14" s="126"/>
      <c r="L14" s="126"/>
      <c r="N14" s="11"/>
      <c r="P14" s="126"/>
      <c r="Q14" s="126"/>
      <c r="R14" s="126"/>
      <c r="S14" s="11"/>
      <c r="T14" s="11"/>
      <c r="U14" s="16"/>
    </row>
    <row r="15" spans="2:21" ht="10.15" customHeight="1">
      <c r="B15" s="15"/>
      <c r="C15" s="11"/>
      <c r="D15" s="221" t="s">
        <v>642</v>
      </c>
      <c r="E15" s="11"/>
      <c r="F15" s="11"/>
      <c r="H15" s="126"/>
      <c r="I15" s="126"/>
      <c r="J15" s="126"/>
      <c r="K15" s="126"/>
      <c r="L15" s="126"/>
      <c r="N15" s="11"/>
      <c r="P15" s="126"/>
      <c r="Q15" s="126"/>
      <c r="R15" s="126"/>
      <c r="S15" s="11"/>
      <c r="T15" s="11"/>
      <c r="U15" s="16"/>
    </row>
    <row r="16" spans="2:21" ht="10.15" customHeight="1">
      <c r="B16" s="15"/>
      <c r="C16" s="11"/>
      <c r="D16" s="221" t="s">
        <v>313</v>
      </c>
      <c r="E16" s="11"/>
      <c r="F16" s="11"/>
      <c r="H16" s="126"/>
      <c r="I16" s="126"/>
      <c r="J16" s="126"/>
      <c r="K16" s="126"/>
      <c r="L16" s="126"/>
      <c r="N16" s="11"/>
      <c r="P16" s="126"/>
      <c r="Q16" s="126"/>
      <c r="R16" s="126"/>
      <c r="S16" s="11"/>
      <c r="T16" s="11"/>
      <c r="U16" s="16"/>
    </row>
    <row r="17" spans="1:22" ht="10.15" hidden="1" customHeight="1">
      <c r="A17" s="4" t="s">
        <v>298</v>
      </c>
      <c r="B17" s="15"/>
      <c r="D17" s="221"/>
      <c r="E17" s="11"/>
      <c r="F17" s="11"/>
      <c r="H17" s="126"/>
      <c r="I17" s="126"/>
      <c r="J17" s="126"/>
      <c r="K17" s="126"/>
      <c r="L17" s="126"/>
      <c r="N17" s="11"/>
      <c r="P17" s="126"/>
      <c r="Q17" s="126"/>
      <c r="R17" s="126"/>
      <c r="S17" s="11"/>
      <c r="T17" s="11"/>
      <c r="U17" s="16"/>
    </row>
    <row r="18" spans="1:22" ht="10.15" hidden="1" customHeight="1">
      <c r="A18" s="4" t="s">
        <v>299</v>
      </c>
      <c r="B18" s="15"/>
      <c r="E18" s="11"/>
      <c r="F18" s="11"/>
      <c r="H18" s="126"/>
      <c r="I18" s="126"/>
      <c r="J18" s="126"/>
      <c r="K18" s="126"/>
      <c r="L18" s="126"/>
      <c r="N18" s="11"/>
      <c r="P18" s="126"/>
      <c r="Q18" s="126"/>
      <c r="R18" s="126"/>
      <c r="S18" s="11"/>
      <c r="T18" s="11"/>
      <c r="U18" s="16"/>
    </row>
    <row r="19" spans="1:22" ht="10.15" hidden="1" customHeight="1">
      <c r="A19" s="4" t="s">
        <v>116</v>
      </c>
      <c r="B19" s="15"/>
      <c r="E19" s="11"/>
      <c r="F19" s="11"/>
      <c r="H19" s="126"/>
      <c r="I19" s="126"/>
      <c r="J19" s="126"/>
      <c r="K19" s="126"/>
      <c r="L19" s="126"/>
      <c r="N19" s="11"/>
      <c r="P19" s="126"/>
      <c r="Q19" s="126"/>
      <c r="R19" s="126"/>
      <c r="S19" s="11"/>
      <c r="T19" s="11"/>
      <c r="U19" s="16"/>
    </row>
    <row r="20" spans="1:22" ht="10.15" hidden="1" customHeight="1">
      <c r="A20" s="4" t="s">
        <v>116</v>
      </c>
      <c r="B20" s="15"/>
      <c r="C20" s="11"/>
      <c r="D20" s="221"/>
      <c r="E20" s="11"/>
      <c r="F20" s="11"/>
      <c r="H20" s="126"/>
      <c r="I20" s="126"/>
      <c r="J20" s="126"/>
      <c r="K20" s="126"/>
      <c r="L20" s="126"/>
      <c r="N20" s="11"/>
      <c r="P20" s="126"/>
      <c r="Q20" s="126"/>
      <c r="R20" s="126"/>
      <c r="S20" s="11"/>
      <c r="T20" s="11"/>
      <c r="U20" s="16"/>
    </row>
    <row r="21" spans="1:22" ht="10.15" hidden="1" customHeight="1">
      <c r="A21" s="4" t="s">
        <v>116</v>
      </c>
      <c r="B21" s="15"/>
      <c r="C21" s="11"/>
      <c r="D21" s="221"/>
      <c r="E21" s="11"/>
      <c r="F21" s="11"/>
      <c r="H21" s="126"/>
      <c r="I21" s="126"/>
      <c r="J21" s="126"/>
      <c r="K21" s="126"/>
      <c r="L21" s="126"/>
      <c r="N21" s="11"/>
      <c r="P21" s="126"/>
      <c r="Q21" s="126"/>
      <c r="R21" s="126"/>
      <c r="S21" s="11"/>
      <c r="T21" s="11"/>
      <c r="U21" s="16"/>
    </row>
    <row r="22" spans="1:22" ht="10.15" hidden="1" customHeight="1">
      <c r="A22" s="4" t="s">
        <v>299</v>
      </c>
      <c r="B22" s="15"/>
      <c r="C22" s="11"/>
      <c r="D22" s="221"/>
      <c r="E22" s="11"/>
      <c r="F22" s="11"/>
      <c r="H22" s="126"/>
      <c r="I22" s="126"/>
      <c r="J22" s="126"/>
      <c r="K22" s="126"/>
      <c r="L22" s="126"/>
      <c r="N22" s="11"/>
      <c r="P22" s="126"/>
      <c r="Q22" s="126"/>
      <c r="R22" s="126"/>
      <c r="S22" s="11"/>
      <c r="T22" s="11"/>
      <c r="U22" s="16"/>
    </row>
    <row r="23" spans="1:22" ht="10.15" hidden="1" customHeight="1">
      <c r="A23" s="4" t="s">
        <v>242</v>
      </c>
      <c r="B23" s="15"/>
      <c r="C23" s="11"/>
      <c r="D23" s="221"/>
      <c r="E23" s="11"/>
      <c r="F23" s="11"/>
      <c r="H23" s="126"/>
      <c r="I23" s="126"/>
      <c r="J23" s="126"/>
      <c r="K23" s="126"/>
      <c r="L23" s="126"/>
      <c r="N23" s="11"/>
      <c r="P23" s="126"/>
      <c r="Q23" s="126"/>
      <c r="R23" s="126"/>
      <c r="S23" s="11"/>
      <c r="T23" s="11"/>
      <c r="U23" s="16"/>
    </row>
    <row r="24" spans="1:22" ht="10.15" customHeight="1">
      <c r="B24" s="15"/>
      <c r="C24" s="11"/>
      <c r="D24" s="221"/>
      <c r="E24" s="11"/>
      <c r="F24" s="11"/>
      <c r="H24" s="126"/>
      <c r="I24" s="126"/>
      <c r="J24" s="126"/>
      <c r="K24" s="126"/>
      <c r="L24" s="126"/>
      <c r="N24" s="11"/>
      <c r="P24" s="126"/>
      <c r="Q24" s="126"/>
      <c r="R24" s="126"/>
      <c r="S24" s="11"/>
      <c r="T24" s="11"/>
      <c r="U24" s="16"/>
    </row>
    <row r="25" spans="1:22" ht="10.35" customHeight="1">
      <c r="B25" s="15"/>
      <c r="C25" s="190">
        <v>1</v>
      </c>
      <c r="D25" s="187" t="s">
        <v>301</v>
      </c>
      <c r="E25" s="167"/>
      <c r="F25" s="167"/>
      <c r="G25" s="167"/>
      <c r="H25" s="186"/>
      <c r="I25" s="186"/>
      <c r="J25" s="186"/>
      <c r="K25" s="186"/>
      <c r="L25" s="186"/>
      <c r="M25" s="186"/>
      <c r="N25" s="167"/>
      <c r="O25" s="186"/>
      <c r="P25" s="186"/>
      <c r="Q25" s="186"/>
      <c r="R25" s="186"/>
      <c r="S25" s="167"/>
      <c r="T25" s="167"/>
      <c r="U25" s="16"/>
    </row>
    <row r="26" spans="1:22" ht="10.35" customHeight="1">
      <c r="B26" s="15"/>
      <c r="C26" s="11"/>
      <c r="D26" s="11"/>
      <c r="E26" s="11"/>
      <c r="F26" s="11"/>
      <c r="H26" s="334"/>
      <c r="I26" s="126"/>
      <c r="J26" s="126"/>
      <c r="K26" s="126"/>
      <c r="L26" s="126"/>
      <c r="N26" s="11"/>
      <c r="P26" s="126"/>
      <c r="Q26" s="126"/>
      <c r="R26" s="126"/>
      <c r="S26" s="11"/>
      <c r="T26" s="11"/>
      <c r="U26" s="16"/>
    </row>
    <row r="27" spans="1:22" ht="10.35" customHeight="1">
      <c r="B27" s="15"/>
      <c r="C27" s="11"/>
      <c r="D27" s="96"/>
      <c r="E27" s="11"/>
      <c r="F27" s="11"/>
      <c r="H27" s="544" t="s">
        <v>310</v>
      </c>
      <c r="I27" s="544"/>
      <c r="J27" s="544"/>
      <c r="K27" s="544"/>
      <c r="L27" s="544"/>
      <c r="N27" s="11"/>
      <c r="P27"/>
      <c r="Q27"/>
      <c r="R27"/>
      <c r="S27" s="11"/>
      <c r="T27" s="11"/>
      <c r="U27" s="16"/>
    </row>
    <row r="28" spans="1:22" ht="10.35" customHeight="1">
      <c r="B28" s="15"/>
      <c r="C28" s="11"/>
      <c r="D28" s="96"/>
      <c r="E28" s="11"/>
      <c r="F28" s="11"/>
      <c r="H28" s="184"/>
      <c r="I28" s="233" t="s">
        <v>572</v>
      </c>
      <c r="J28" s="184"/>
      <c r="K28" s="184"/>
      <c r="L28" s="184"/>
      <c r="N28" s="11"/>
      <c r="P28"/>
      <c r="Q28"/>
      <c r="R28"/>
      <c r="S28" s="11"/>
      <c r="T28" s="11"/>
      <c r="U28" s="16"/>
    </row>
    <row r="29" spans="1:22" ht="10.35" customHeight="1">
      <c r="B29" s="15"/>
      <c r="C29" s="11"/>
      <c r="D29" s="2"/>
      <c r="E29" s="2"/>
      <c r="F29" s="2"/>
      <c r="H29" s="185">
        <v>1</v>
      </c>
      <c r="I29" s="185">
        <v>2</v>
      </c>
      <c r="J29" s="185">
        <v>3</v>
      </c>
      <c r="K29" s="185">
        <v>4</v>
      </c>
      <c r="L29" s="185">
        <v>5</v>
      </c>
      <c r="N29" s="11"/>
      <c r="P29"/>
      <c r="Q29"/>
      <c r="R29"/>
      <c r="S29" s="11"/>
      <c r="T29" s="11"/>
      <c r="U29" s="16"/>
    </row>
    <row r="30" spans="1:22" s="154" customFormat="1" ht="41.45" customHeight="1">
      <c r="A30" s="6"/>
      <c r="B30" s="148"/>
      <c r="C30" s="35"/>
      <c r="D30" s="155" t="s">
        <v>0</v>
      </c>
      <c r="E30" s="188" t="s">
        <v>11</v>
      </c>
      <c r="F30" s="156"/>
      <c r="G30" s="129"/>
      <c r="H30" s="158" t="s">
        <v>58</v>
      </c>
      <c r="I30" s="335" t="s">
        <v>429</v>
      </c>
      <c r="J30" s="158" t="s">
        <v>69</v>
      </c>
      <c r="K30" s="158" t="s">
        <v>13</v>
      </c>
      <c r="L30" s="158" t="s">
        <v>14</v>
      </c>
      <c r="M30" s="130"/>
      <c r="N30" s="11"/>
      <c r="O30" s="130"/>
      <c r="P30"/>
      <c r="Q30"/>
      <c r="R30"/>
      <c r="S30" s="35"/>
      <c r="T30" s="35"/>
      <c r="U30" s="149"/>
      <c r="V30" s="6"/>
    </row>
    <row r="31" spans="1:22" ht="10.35" customHeight="1">
      <c r="B31" s="15"/>
      <c r="C31" s="11"/>
      <c r="D31" s="100"/>
      <c r="E31" s="41"/>
      <c r="F31" s="42"/>
      <c r="H31" s="135"/>
      <c r="I31" s="169" t="s">
        <v>54</v>
      </c>
      <c r="J31" s="169" t="s">
        <v>54</v>
      </c>
      <c r="K31" s="169" t="s">
        <v>54</v>
      </c>
      <c r="L31" s="169" t="s">
        <v>54</v>
      </c>
      <c r="N31" s="11"/>
      <c r="P31"/>
      <c r="Q31"/>
      <c r="R31"/>
      <c r="S31" s="11"/>
      <c r="T31" s="11"/>
      <c r="U31" s="16"/>
    </row>
    <row r="32" spans="1:22" ht="10.35" customHeight="1">
      <c r="B32" s="15"/>
      <c r="C32" s="11"/>
      <c r="D32" s="159" t="s">
        <v>1</v>
      </c>
      <c r="E32" s="160" t="s">
        <v>2</v>
      </c>
      <c r="F32" s="42"/>
      <c r="H32" s="135"/>
      <c r="I32" s="170"/>
      <c r="J32" s="170"/>
      <c r="K32" s="170"/>
      <c r="L32" s="170"/>
      <c r="N32" s="11"/>
      <c r="P32"/>
      <c r="Q32"/>
      <c r="R32"/>
      <c r="S32" s="11"/>
      <c r="T32" s="11"/>
      <c r="U32" s="16"/>
    </row>
    <row r="33" spans="2:21" ht="10.35" customHeight="1">
      <c r="B33" s="15"/>
      <c r="C33" s="11"/>
      <c r="D33" s="159"/>
      <c r="E33" s="160"/>
      <c r="F33" s="42" t="s">
        <v>360</v>
      </c>
      <c r="H33" s="135"/>
      <c r="I33" s="170"/>
      <c r="J33" s="170"/>
      <c r="K33" s="170"/>
      <c r="L33" s="170"/>
      <c r="N33" s="11"/>
      <c r="P33"/>
      <c r="Q33"/>
      <c r="R33"/>
      <c r="S33" s="11"/>
      <c r="T33" s="11"/>
      <c r="U33" s="16"/>
    </row>
    <row r="34" spans="2:21" ht="10.35" customHeight="1">
      <c r="B34" s="15"/>
      <c r="C34" s="11"/>
      <c r="D34" s="100"/>
      <c r="E34" s="41"/>
      <c r="F34" s="226" t="s">
        <v>3</v>
      </c>
      <c r="G34" s="134"/>
      <c r="H34" s="135"/>
      <c r="I34" s="135"/>
      <c r="J34" s="135"/>
      <c r="K34" s="135"/>
      <c r="L34" s="135"/>
      <c r="N34" s="11"/>
      <c r="P34"/>
      <c r="Q34"/>
      <c r="R34"/>
      <c r="S34" s="11"/>
      <c r="T34" s="11"/>
      <c r="U34" s="16"/>
    </row>
    <row r="35" spans="2:21" ht="10.35" customHeight="1">
      <c r="B35" s="15"/>
      <c r="C35" s="11"/>
      <c r="D35" s="100"/>
      <c r="E35" s="41"/>
      <c r="F35" s="227" t="s">
        <v>4</v>
      </c>
      <c r="H35" s="401">
        <f>SUM('L2.2 (IO rsv) tabs =&gt;:&lt;= L2.2 (IO rsv) tabs'!H35)</f>
        <v>0</v>
      </c>
      <c r="I35" s="401">
        <f>SUM('L2.2 (IO rsv) tabs =&gt;:&lt;= L2.2 (IO rsv) tabs'!I35)</f>
        <v>0</v>
      </c>
      <c r="J35" s="401">
        <f>SUM('L2.2 (IO rsv) tabs =&gt;:&lt;= L2.2 (IO rsv) tabs'!J35)</f>
        <v>0</v>
      </c>
      <c r="K35" s="401">
        <f>SUM('L2.2 (IO rsv) tabs =&gt;:&lt;= L2.2 (IO rsv) tabs'!K35)</f>
        <v>0</v>
      </c>
      <c r="L35" s="401">
        <f>SUM('L2.2 (IO rsv) tabs =&gt;:&lt;= L2.2 (IO rsv) tabs'!L35)</f>
        <v>0</v>
      </c>
      <c r="M35" s="137"/>
      <c r="N35" s="11"/>
      <c r="O35" s="137"/>
      <c r="P35"/>
      <c r="Q35"/>
      <c r="R35"/>
      <c r="S35" s="11"/>
      <c r="T35" s="11"/>
      <c r="U35" s="16"/>
    </row>
    <row r="36" spans="2:21" ht="10.35" customHeight="1">
      <c r="B36" s="15"/>
      <c r="C36" s="11"/>
      <c r="D36" s="100"/>
      <c r="E36" s="41"/>
      <c r="F36" s="227" t="s">
        <v>5</v>
      </c>
      <c r="H36" s="401">
        <f>SUM('L2.2 (IO rsv) tabs =&gt;:&lt;= L2.2 (IO rsv) tabs'!H36)</f>
        <v>0</v>
      </c>
      <c r="I36" s="401">
        <f>SUM('L2.2 (IO rsv) tabs =&gt;:&lt;= L2.2 (IO rsv) tabs'!I36)</f>
        <v>0</v>
      </c>
      <c r="J36" s="401">
        <f>SUM('L2.2 (IO rsv) tabs =&gt;:&lt;= L2.2 (IO rsv) tabs'!J36)</f>
        <v>0</v>
      </c>
      <c r="K36" s="401">
        <f>SUM('L2.2 (IO rsv) tabs =&gt;:&lt;= L2.2 (IO rsv) tabs'!K36)</f>
        <v>0</v>
      </c>
      <c r="L36" s="401">
        <f>SUM('L2.2 (IO rsv) tabs =&gt;:&lt;= L2.2 (IO rsv) tabs'!L36)</f>
        <v>0</v>
      </c>
      <c r="M36" s="137"/>
      <c r="N36" s="11"/>
      <c r="O36" s="137"/>
      <c r="P36"/>
      <c r="Q36"/>
      <c r="R36"/>
      <c r="S36" s="11"/>
      <c r="T36" s="11"/>
      <c r="U36" s="16"/>
    </row>
    <row r="37" spans="2:21" ht="10.35" customHeight="1">
      <c r="B37" s="15"/>
      <c r="C37" s="11"/>
      <c r="D37" s="100"/>
      <c r="E37" s="41"/>
      <c r="F37" s="227" t="s">
        <v>6</v>
      </c>
      <c r="H37" s="401">
        <f>SUM('L2.2 (IO rsv) tabs =&gt;:&lt;= L2.2 (IO rsv) tabs'!H37)</f>
        <v>0</v>
      </c>
      <c r="I37" s="401">
        <f>SUM('L2.2 (IO rsv) tabs =&gt;:&lt;= L2.2 (IO rsv) tabs'!I37)</f>
        <v>0</v>
      </c>
      <c r="J37" s="401">
        <f>SUM('L2.2 (IO rsv) tabs =&gt;:&lt;= L2.2 (IO rsv) tabs'!J37)</f>
        <v>0</v>
      </c>
      <c r="K37" s="401">
        <f>SUM('L2.2 (IO rsv) tabs =&gt;:&lt;= L2.2 (IO rsv) tabs'!K37)</f>
        <v>0</v>
      </c>
      <c r="L37" s="401">
        <f>SUM('L2.2 (IO rsv) tabs =&gt;:&lt;= L2.2 (IO rsv) tabs'!L37)</f>
        <v>0</v>
      </c>
      <c r="M37" s="137"/>
      <c r="N37" s="11"/>
      <c r="O37" s="137"/>
      <c r="P37"/>
      <c r="Q37"/>
      <c r="R37"/>
      <c r="S37" s="11"/>
      <c r="T37" s="11"/>
      <c r="U37" s="16"/>
    </row>
    <row r="38" spans="2:21" ht="10.35" customHeight="1">
      <c r="B38" s="15"/>
      <c r="C38" s="11"/>
      <c r="D38" s="100"/>
      <c r="E38" s="41"/>
      <c r="F38" s="227" t="s">
        <v>7</v>
      </c>
      <c r="H38" s="401">
        <f>SUM('L2.2 (IO rsv) tabs =&gt;:&lt;= L2.2 (IO rsv) tabs'!H38)</f>
        <v>0</v>
      </c>
      <c r="I38" s="401">
        <f>SUM('L2.2 (IO rsv) tabs =&gt;:&lt;= L2.2 (IO rsv) tabs'!I38)</f>
        <v>0</v>
      </c>
      <c r="J38" s="401">
        <f>SUM('L2.2 (IO rsv) tabs =&gt;:&lt;= L2.2 (IO rsv) tabs'!J38)</f>
        <v>0</v>
      </c>
      <c r="K38" s="401">
        <f>SUM('L2.2 (IO rsv) tabs =&gt;:&lt;= L2.2 (IO rsv) tabs'!K38)</f>
        <v>0</v>
      </c>
      <c r="L38" s="401">
        <f>SUM('L2.2 (IO rsv) tabs =&gt;:&lt;= L2.2 (IO rsv) tabs'!L38)</f>
        <v>0</v>
      </c>
      <c r="M38" s="137"/>
      <c r="N38" s="11"/>
      <c r="O38" s="137"/>
      <c r="P38"/>
      <c r="Q38"/>
      <c r="R38"/>
      <c r="S38" s="11"/>
      <c r="T38" s="11"/>
      <c r="U38" s="16"/>
    </row>
    <row r="39" spans="2:21" ht="10.35" customHeight="1">
      <c r="B39" s="15"/>
      <c r="C39" s="11"/>
      <c r="D39" s="100"/>
      <c r="E39" s="41"/>
      <c r="F39" s="227" t="s">
        <v>8</v>
      </c>
      <c r="H39" s="401">
        <f>SUM('L2.2 (IO rsv) tabs =&gt;:&lt;= L2.2 (IO rsv) tabs'!H39)</f>
        <v>0</v>
      </c>
      <c r="I39" s="401">
        <f>SUM('L2.2 (IO rsv) tabs =&gt;:&lt;= L2.2 (IO rsv) tabs'!I39)</f>
        <v>0</v>
      </c>
      <c r="J39" s="401">
        <f>SUM('L2.2 (IO rsv) tabs =&gt;:&lt;= L2.2 (IO rsv) tabs'!J39)</f>
        <v>0</v>
      </c>
      <c r="K39" s="401">
        <f>SUM('L2.2 (IO rsv) tabs =&gt;:&lt;= L2.2 (IO rsv) tabs'!K39)</f>
        <v>0</v>
      </c>
      <c r="L39" s="401">
        <f>SUM('L2.2 (IO rsv) tabs =&gt;:&lt;= L2.2 (IO rsv) tabs'!L39)</f>
        <v>0</v>
      </c>
      <c r="M39" s="137"/>
      <c r="N39" s="11"/>
      <c r="O39" s="137"/>
      <c r="P39"/>
      <c r="Q39"/>
      <c r="R39"/>
      <c r="S39" s="11"/>
      <c r="T39" s="11"/>
      <c r="U39" s="16"/>
    </row>
    <row r="40" spans="2:21" ht="10.35" customHeight="1">
      <c r="B40" s="15"/>
      <c r="C40" s="11"/>
      <c r="D40" s="100"/>
      <c r="E40" s="41"/>
      <c r="F40" s="42"/>
      <c r="H40" s="138"/>
      <c r="I40" s="138"/>
      <c r="J40" s="138"/>
      <c r="K40" s="138"/>
      <c r="L40" s="138"/>
      <c r="M40" s="137"/>
      <c r="N40" s="11"/>
      <c r="O40" s="137"/>
      <c r="P40"/>
      <c r="Q40"/>
      <c r="R40"/>
      <c r="S40" s="11"/>
      <c r="T40" s="11"/>
      <c r="U40" s="16"/>
    </row>
    <row r="41" spans="2:21" ht="10.35" customHeight="1">
      <c r="B41" s="15"/>
      <c r="C41" s="11"/>
      <c r="D41" s="100"/>
      <c r="E41" s="41"/>
      <c r="F41" s="226" t="s">
        <v>9</v>
      </c>
      <c r="G41" s="134"/>
      <c r="H41" s="138"/>
      <c r="I41" s="138"/>
      <c r="J41" s="138"/>
      <c r="K41" s="138"/>
      <c r="L41" s="138"/>
      <c r="M41" s="137"/>
      <c r="N41" s="11"/>
      <c r="O41" s="137"/>
      <c r="P41"/>
      <c r="Q41"/>
      <c r="R41"/>
      <c r="S41" s="127"/>
      <c r="T41" s="11"/>
      <c r="U41" s="16"/>
    </row>
    <row r="42" spans="2:21" ht="10.35" customHeight="1">
      <c r="B42" s="15"/>
      <c r="C42" s="11"/>
      <c r="D42" s="100"/>
      <c r="E42" s="41"/>
      <c r="F42" s="227" t="s">
        <v>10</v>
      </c>
      <c r="H42" s="401">
        <f>SUM('L2.2 (IO rsv) tabs =&gt;:&lt;= L2.2 (IO rsv) tabs'!H42)</f>
        <v>0</v>
      </c>
      <c r="I42" s="401">
        <f>SUM('L2.2 (IO rsv) tabs =&gt;:&lt;= L2.2 (IO rsv) tabs'!I42)</f>
        <v>0</v>
      </c>
      <c r="J42" s="401">
        <f>SUM('L2.2 (IO rsv) tabs =&gt;:&lt;= L2.2 (IO rsv) tabs'!J42)</f>
        <v>0</v>
      </c>
      <c r="K42" s="401">
        <f>SUM('L2.2 (IO rsv) tabs =&gt;:&lt;= L2.2 (IO rsv) tabs'!K42)</f>
        <v>0</v>
      </c>
      <c r="L42" s="401">
        <f>SUM('L2.2 (IO rsv) tabs =&gt;:&lt;= L2.2 (IO rsv) tabs'!L42)</f>
        <v>0</v>
      </c>
      <c r="M42" s="137"/>
      <c r="N42" s="11"/>
      <c r="O42" s="137"/>
      <c r="P42"/>
      <c r="Q42"/>
      <c r="R42"/>
      <c r="S42" s="11"/>
      <c r="T42" s="11"/>
      <c r="U42" s="16"/>
    </row>
    <row r="43" spans="2:21" ht="10.35" customHeight="1">
      <c r="B43" s="15"/>
      <c r="C43" s="11"/>
      <c r="D43" s="100"/>
      <c r="E43" s="41"/>
      <c r="F43" s="227" t="s">
        <v>22</v>
      </c>
      <c r="H43" s="401">
        <f>SUM('L2.2 (IO rsv) tabs =&gt;:&lt;= L2.2 (IO rsv) tabs'!H43)</f>
        <v>0</v>
      </c>
      <c r="I43" s="401">
        <f>SUM('L2.2 (IO rsv) tabs =&gt;:&lt;= L2.2 (IO rsv) tabs'!I43)</f>
        <v>0</v>
      </c>
      <c r="J43" s="401">
        <f>SUM('L2.2 (IO rsv) tabs =&gt;:&lt;= L2.2 (IO rsv) tabs'!J43)</f>
        <v>0</v>
      </c>
      <c r="K43" s="401">
        <f>SUM('L2.2 (IO rsv) tabs =&gt;:&lt;= L2.2 (IO rsv) tabs'!K43)</f>
        <v>0</v>
      </c>
      <c r="L43" s="401">
        <f>SUM('L2.2 (IO rsv) tabs =&gt;:&lt;= L2.2 (IO rsv) tabs'!L43)</f>
        <v>0</v>
      </c>
      <c r="M43" s="137"/>
      <c r="N43" s="11"/>
      <c r="O43" s="137"/>
      <c r="P43"/>
      <c r="Q43"/>
      <c r="R43"/>
      <c r="S43" s="11"/>
      <c r="T43" s="11"/>
      <c r="U43" s="16"/>
    </row>
    <row r="44" spans="2:21" ht="10.35" customHeight="1">
      <c r="B44" s="15"/>
      <c r="C44" s="11"/>
      <c r="D44" s="100"/>
      <c r="E44" s="41"/>
      <c r="F44" s="228" t="s">
        <v>23</v>
      </c>
      <c r="H44" s="401">
        <f>SUM('L2.2 (IO rsv) tabs =&gt;:&lt;= L2.2 (IO rsv) tabs'!H44)</f>
        <v>0</v>
      </c>
      <c r="I44" s="401">
        <f>SUM('L2.2 (IO rsv) tabs =&gt;:&lt;= L2.2 (IO rsv) tabs'!I44)</f>
        <v>0</v>
      </c>
      <c r="J44" s="402" t="s">
        <v>66</v>
      </c>
      <c r="K44" s="401">
        <f>SUM('L2.2 (IO rsv) tabs =&gt;:&lt;= L2.2 (IO rsv) tabs'!K44)</f>
        <v>0</v>
      </c>
      <c r="L44" s="401">
        <f>SUM('L2.2 (IO rsv) tabs =&gt;:&lt;= L2.2 (IO rsv) tabs'!L44)</f>
        <v>0</v>
      </c>
      <c r="M44" s="137"/>
      <c r="N44" s="11"/>
      <c r="O44" s="137"/>
      <c r="P44"/>
      <c r="Q44"/>
      <c r="R44"/>
      <c r="S44" s="11"/>
      <c r="T44" s="11"/>
      <c r="U44" s="16"/>
    </row>
    <row r="45" spans="2:21" ht="10.35" customHeight="1">
      <c r="B45" s="15"/>
      <c r="C45" s="11"/>
      <c r="D45" s="100"/>
      <c r="E45" s="41"/>
      <c r="F45" s="228" t="s">
        <v>57</v>
      </c>
      <c r="H45" s="401">
        <f>SUM('L2.2 (IO rsv) tabs =&gt;:&lt;= L2.2 (IO rsv) tabs'!H45)</f>
        <v>0</v>
      </c>
      <c r="I45" s="401">
        <f>SUM('L2.2 (IO rsv) tabs =&gt;:&lt;= L2.2 (IO rsv) tabs'!I45)</f>
        <v>0</v>
      </c>
      <c r="J45" s="402" t="s">
        <v>66</v>
      </c>
      <c r="K45" s="401">
        <f>SUM('L2.2 (IO rsv) tabs =&gt;:&lt;= L2.2 (IO rsv) tabs'!K45)</f>
        <v>0</v>
      </c>
      <c r="L45" s="401">
        <f>SUM('L2.2 (IO rsv) tabs =&gt;:&lt;= L2.2 (IO rsv) tabs'!L45)</f>
        <v>0</v>
      </c>
      <c r="M45" s="137"/>
      <c r="N45" s="11"/>
      <c r="O45" s="137"/>
      <c r="P45"/>
      <c r="Q45"/>
      <c r="R45"/>
      <c r="S45" s="11"/>
      <c r="T45" s="11"/>
      <c r="U45" s="16"/>
    </row>
    <row r="46" spans="2:21" ht="10.35" customHeight="1">
      <c r="B46" s="15"/>
      <c r="C46" s="11"/>
      <c r="D46" s="100"/>
      <c r="E46" s="41"/>
      <c r="F46" s="228" t="s">
        <v>32</v>
      </c>
      <c r="H46" s="401">
        <f>SUM('L2.2 (IO rsv) tabs =&gt;:&lt;= L2.2 (IO rsv) tabs'!H46)</f>
        <v>0</v>
      </c>
      <c r="I46" s="401">
        <f>SUM('L2.2 (IO rsv) tabs =&gt;:&lt;= L2.2 (IO rsv) tabs'!I46)</f>
        <v>0</v>
      </c>
      <c r="J46" s="402" t="s">
        <v>66</v>
      </c>
      <c r="K46" s="401">
        <f>SUM('L2.2 (IO rsv) tabs =&gt;:&lt;= L2.2 (IO rsv) tabs'!K46)</f>
        <v>0</v>
      </c>
      <c r="L46" s="401">
        <f>SUM('L2.2 (IO rsv) tabs =&gt;:&lt;= L2.2 (IO rsv) tabs'!L46)</f>
        <v>0</v>
      </c>
      <c r="M46" s="137"/>
      <c r="N46" s="11"/>
      <c r="O46" s="137"/>
      <c r="P46"/>
      <c r="Q46"/>
      <c r="R46"/>
      <c r="S46" s="11"/>
      <c r="T46" s="11"/>
      <c r="U46" s="16"/>
    </row>
    <row r="47" spans="2:21" ht="10.35" customHeight="1">
      <c r="B47" s="15"/>
      <c r="C47" s="11"/>
      <c r="D47" s="100"/>
      <c r="E47" s="41"/>
      <c r="F47" s="227" t="s">
        <v>8</v>
      </c>
      <c r="H47" s="401">
        <f>SUM('L2.2 (IO rsv) tabs =&gt;:&lt;= L2.2 (IO rsv) tabs'!H47)</f>
        <v>0</v>
      </c>
      <c r="I47" s="401">
        <f>SUM('L2.2 (IO rsv) tabs =&gt;:&lt;= L2.2 (IO rsv) tabs'!I47)</f>
        <v>0</v>
      </c>
      <c r="J47" s="401">
        <f>SUM('L2.2 (IO rsv) tabs =&gt;:&lt;= L2.2 (IO rsv) tabs'!J47)</f>
        <v>0</v>
      </c>
      <c r="K47" s="401">
        <f>SUM('L2.2 (IO rsv) tabs =&gt;:&lt;= L2.2 (IO rsv) tabs'!K47)</f>
        <v>0</v>
      </c>
      <c r="L47" s="401">
        <f>SUM('L2.2 (IO rsv) tabs =&gt;:&lt;= L2.2 (IO rsv) tabs'!L47)</f>
        <v>0</v>
      </c>
      <c r="M47" s="137"/>
      <c r="N47" s="11"/>
      <c r="O47" s="137"/>
      <c r="P47"/>
      <c r="Q47"/>
      <c r="R47"/>
      <c r="S47" s="11"/>
      <c r="T47" s="11"/>
      <c r="U47" s="16"/>
    </row>
    <row r="48" spans="2:21" ht="10.35" customHeight="1">
      <c r="B48" s="15"/>
      <c r="C48" s="11"/>
      <c r="D48" s="100"/>
      <c r="E48" s="41"/>
      <c r="F48" s="227"/>
      <c r="H48" s="138"/>
      <c r="I48" s="138"/>
      <c r="J48" s="138"/>
      <c r="K48" s="138"/>
      <c r="L48" s="138"/>
      <c r="M48" s="137"/>
      <c r="N48" s="11"/>
      <c r="O48" s="137"/>
      <c r="P48"/>
      <c r="Q48"/>
      <c r="R48"/>
      <c r="S48" s="11"/>
      <c r="T48" s="11"/>
      <c r="U48" s="16"/>
    </row>
    <row r="49" spans="2:21" ht="10.35" customHeight="1">
      <c r="B49" s="15"/>
      <c r="C49" s="11"/>
      <c r="D49" s="159"/>
      <c r="E49" s="160"/>
      <c r="F49" s="42" t="s">
        <v>361</v>
      </c>
      <c r="H49" s="135"/>
      <c r="I49" s="170"/>
      <c r="J49" s="170"/>
      <c r="K49" s="170"/>
      <c r="L49" s="170"/>
      <c r="N49" s="11"/>
      <c r="P49"/>
      <c r="Q49"/>
      <c r="R49"/>
      <c r="S49" s="11"/>
      <c r="T49" s="11"/>
      <c r="U49" s="16"/>
    </row>
    <row r="50" spans="2:21" ht="10.35" customHeight="1">
      <c r="B50" s="15"/>
      <c r="C50" s="11"/>
      <c r="D50" s="100"/>
      <c r="E50" s="41"/>
      <c r="F50" s="226" t="s">
        <v>3</v>
      </c>
      <c r="G50" s="134"/>
      <c r="H50" s="135"/>
      <c r="I50" s="135"/>
      <c r="J50" s="135"/>
      <c r="K50" s="135"/>
      <c r="L50" s="135"/>
      <c r="N50" s="11"/>
      <c r="P50"/>
      <c r="Q50"/>
      <c r="R50"/>
      <c r="S50" s="11"/>
      <c r="T50" s="11"/>
      <c r="U50" s="16"/>
    </row>
    <row r="51" spans="2:21" ht="10.35" customHeight="1">
      <c r="B51" s="15"/>
      <c r="C51" s="11"/>
      <c r="D51" s="100"/>
      <c r="E51" s="41"/>
      <c r="F51" s="227" t="s">
        <v>4</v>
      </c>
      <c r="H51" s="401">
        <f>SUM('L2.2 (IO rsv) tabs =&gt;:&lt;= L2.2 (IO rsv) tabs'!H51)</f>
        <v>0</v>
      </c>
      <c r="I51" s="401">
        <f>SUM('L2.2 (IO rsv) tabs =&gt;:&lt;= L2.2 (IO rsv) tabs'!I51)</f>
        <v>0</v>
      </c>
      <c r="J51" s="401">
        <f>SUM('L2.2 (IO rsv) tabs =&gt;:&lt;= L2.2 (IO rsv) tabs'!J51)</f>
        <v>0</v>
      </c>
      <c r="K51" s="401">
        <f>SUM('L2.2 (IO rsv) tabs =&gt;:&lt;= L2.2 (IO rsv) tabs'!K51)</f>
        <v>0</v>
      </c>
      <c r="L51" s="401">
        <f>SUM('L2.2 (IO rsv) tabs =&gt;:&lt;= L2.2 (IO rsv) tabs'!L51)</f>
        <v>0</v>
      </c>
      <c r="M51" s="137"/>
      <c r="N51" s="11"/>
      <c r="O51" s="137"/>
      <c r="P51"/>
      <c r="Q51"/>
      <c r="R51"/>
      <c r="S51" s="11"/>
      <c r="T51" s="11"/>
      <c r="U51" s="16"/>
    </row>
    <row r="52" spans="2:21" ht="10.35" customHeight="1">
      <c r="B52" s="15"/>
      <c r="C52" s="11"/>
      <c r="D52" s="100"/>
      <c r="E52" s="41"/>
      <c r="F52" s="227" t="s">
        <v>5</v>
      </c>
      <c r="H52" s="401">
        <f>SUM('L2.2 (IO rsv) tabs =&gt;:&lt;= L2.2 (IO rsv) tabs'!H52)</f>
        <v>0</v>
      </c>
      <c r="I52" s="401">
        <f>SUM('L2.2 (IO rsv) tabs =&gt;:&lt;= L2.2 (IO rsv) tabs'!I52)</f>
        <v>0</v>
      </c>
      <c r="J52" s="401">
        <f>SUM('L2.2 (IO rsv) tabs =&gt;:&lt;= L2.2 (IO rsv) tabs'!J52)</f>
        <v>0</v>
      </c>
      <c r="K52" s="401">
        <f>SUM('L2.2 (IO rsv) tabs =&gt;:&lt;= L2.2 (IO rsv) tabs'!K52)</f>
        <v>0</v>
      </c>
      <c r="L52" s="401">
        <f>SUM('L2.2 (IO rsv) tabs =&gt;:&lt;= L2.2 (IO rsv) tabs'!L52)</f>
        <v>0</v>
      </c>
      <c r="M52" s="137"/>
      <c r="N52" s="11"/>
      <c r="O52" s="137"/>
      <c r="P52"/>
      <c r="Q52"/>
      <c r="R52"/>
      <c r="S52" s="11"/>
      <c r="T52" s="11"/>
      <c r="U52" s="16"/>
    </row>
    <row r="53" spans="2:21" ht="10.35" customHeight="1">
      <c r="B53" s="15"/>
      <c r="C53" s="11"/>
      <c r="D53" s="100"/>
      <c r="E53" s="41"/>
      <c r="F53" s="227" t="s">
        <v>6</v>
      </c>
      <c r="H53" s="401">
        <f>SUM('L2.2 (IO rsv) tabs =&gt;:&lt;= L2.2 (IO rsv) tabs'!H53)</f>
        <v>0</v>
      </c>
      <c r="I53" s="401">
        <f>SUM('L2.2 (IO rsv) tabs =&gt;:&lt;= L2.2 (IO rsv) tabs'!I53)</f>
        <v>0</v>
      </c>
      <c r="J53" s="401">
        <f>SUM('L2.2 (IO rsv) tabs =&gt;:&lt;= L2.2 (IO rsv) tabs'!J53)</f>
        <v>0</v>
      </c>
      <c r="K53" s="401">
        <f>SUM('L2.2 (IO rsv) tabs =&gt;:&lt;= L2.2 (IO rsv) tabs'!K53)</f>
        <v>0</v>
      </c>
      <c r="L53" s="401">
        <f>SUM('L2.2 (IO rsv) tabs =&gt;:&lt;= L2.2 (IO rsv) tabs'!L53)</f>
        <v>0</v>
      </c>
      <c r="M53" s="137"/>
      <c r="N53" s="11"/>
      <c r="O53" s="137"/>
      <c r="P53"/>
      <c r="Q53"/>
      <c r="R53"/>
      <c r="S53" s="11"/>
      <c r="T53" s="11"/>
      <c r="U53" s="16"/>
    </row>
    <row r="54" spans="2:21" ht="10.35" customHeight="1">
      <c r="B54" s="15"/>
      <c r="C54" s="11"/>
      <c r="D54" s="100"/>
      <c r="E54" s="41"/>
      <c r="F54" s="227" t="s">
        <v>7</v>
      </c>
      <c r="H54" s="401">
        <f>SUM('L2.2 (IO rsv) tabs =&gt;:&lt;= L2.2 (IO rsv) tabs'!H54)</f>
        <v>0</v>
      </c>
      <c r="I54" s="401">
        <f>SUM('L2.2 (IO rsv) tabs =&gt;:&lt;= L2.2 (IO rsv) tabs'!I54)</f>
        <v>0</v>
      </c>
      <c r="J54" s="401">
        <f>SUM('L2.2 (IO rsv) tabs =&gt;:&lt;= L2.2 (IO rsv) tabs'!J54)</f>
        <v>0</v>
      </c>
      <c r="K54" s="401">
        <f>SUM('L2.2 (IO rsv) tabs =&gt;:&lt;= L2.2 (IO rsv) tabs'!K54)</f>
        <v>0</v>
      </c>
      <c r="L54" s="401">
        <f>SUM('L2.2 (IO rsv) tabs =&gt;:&lt;= L2.2 (IO rsv) tabs'!L54)</f>
        <v>0</v>
      </c>
      <c r="M54" s="137"/>
      <c r="N54" s="11"/>
      <c r="O54" s="137"/>
      <c r="P54"/>
      <c r="Q54"/>
      <c r="R54"/>
      <c r="S54" s="11"/>
      <c r="T54" s="11"/>
      <c r="U54" s="16"/>
    </row>
    <row r="55" spans="2:21" ht="10.35" customHeight="1">
      <c r="B55" s="15"/>
      <c r="C55" s="11"/>
      <c r="D55" s="100"/>
      <c r="E55" s="41"/>
      <c r="F55" s="227" t="s">
        <v>8</v>
      </c>
      <c r="H55" s="401">
        <f>SUM('L2.2 (IO rsv) tabs =&gt;:&lt;= L2.2 (IO rsv) tabs'!H55)</f>
        <v>0</v>
      </c>
      <c r="I55" s="401">
        <f>SUM('L2.2 (IO rsv) tabs =&gt;:&lt;= L2.2 (IO rsv) tabs'!I55)</f>
        <v>0</v>
      </c>
      <c r="J55" s="401">
        <f>SUM('L2.2 (IO rsv) tabs =&gt;:&lt;= L2.2 (IO rsv) tabs'!J55)</f>
        <v>0</v>
      </c>
      <c r="K55" s="401">
        <f>SUM('L2.2 (IO rsv) tabs =&gt;:&lt;= L2.2 (IO rsv) tabs'!K55)</f>
        <v>0</v>
      </c>
      <c r="L55" s="401">
        <f>SUM('L2.2 (IO rsv) tabs =&gt;:&lt;= L2.2 (IO rsv) tabs'!L55)</f>
        <v>0</v>
      </c>
      <c r="M55" s="137"/>
      <c r="N55" s="11"/>
      <c r="O55" s="137"/>
      <c r="P55"/>
      <c r="Q55"/>
      <c r="R55"/>
      <c r="S55" s="11"/>
      <c r="T55" s="11"/>
      <c r="U55" s="16"/>
    </row>
    <row r="56" spans="2:21" ht="10.35" customHeight="1">
      <c r="B56" s="15"/>
      <c r="C56" s="11"/>
      <c r="D56" s="100"/>
      <c r="E56" s="41"/>
      <c r="F56" s="42"/>
      <c r="H56" s="138"/>
      <c r="I56" s="138"/>
      <c r="J56" s="138"/>
      <c r="K56" s="138"/>
      <c r="L56" s="138"/>
      <c r="M56" s="137"/>
      <c r="N56" s="11"/>
      <c r="O56" s="137"/>
      <c r="P56"/>
      <c r="Q56"/>
      <c r="R56"/>
      <c r="S56" s="11"/>
      <c r="T56" s="11"/>
      <c r="U56" s="16"/>
    </row>
    <row r="57" spans="2:21" ht="10.35" customHeight="1">
      <c r="B57" s="15"/>
      <c r="C57" s="11"/>
      <c r="D57" s="100"/>
      <c r="E57" s="41"/>
      <c r="F57" s="226" t="s">
        <v>9</v>
      </c>
      <c r="G57" s="134"/>
      <c r="H57" s="138"/>
      <c r="I57" s="138"/>
      <c r="J57" s="138"/>
      <c r="K57" s="138"/>
      <c r="L57" s="138"/>
      <c r="M57" s="137"/>
      <c r="N57" s="11"/>
      <c r="O57" s="137"/>
      <c r="P57"/>
      <c r="Q57"/>
      <c r="R57"/>
      <c r="S57" s="127"/>
      <c r="T57" s="11"/>
      <c r="U57" s="16"/>
    </row>
    <row r="58" spans="2:21" ht="10.35" customHeight="1">
      <c r="B58" s="15"/>
      <c r="C58" s="11"/>
      <c r="D58" s="100"/>
      <c r="E58" s="41"/>
      <c r="F58" s="227" t="s">
        <v>10</v>
      </c>
      <c r="H58" s="401">
        <f>SUM('L2.2 (IO rsv) tabs =&gt;:&lt;= L2.2 (IO rsv) tabs'!H58)</f>
        <v>0</v>
      </c>
      <c r="I58" s="401">
        <f>SUM('L2.2 (IO rsv) tabs =&gt;:&lt;= L2.2 (IO rsv) tabs'!I58)</f>
        <v>0</v>
      </c>
      <c r="J58" s="401">
        <f>SUM('L2.2 (IO rsv) tabs =&gt;:&lt;= L2.2 (IO rsv) tabs'!J58)</f>
        <v>0</v>
      </c>
      <c r="K58" s="401">
        <f>SUM('L2.2 (IO rsv) tabs =&gt;:&lt;= L2.2 (IO rsv) tabs'!K58)</f>
        <v>0</v>
      </c>
      <c r="L58" s="401">
        <f>SUM('L2.2 (IO rsv) tabs =&gt;:&lt;= L2.2 (IO rsv) tabs'!L58)</f>
        <v>0</v>
      </c>
      <c r="M58" s="137"/>
      <c r="N58" s="11"/>
      <c r="O58" s="137"/>
      <c r="P58"/>
      <c r="Q58"/>
      <c r="R58"/>
      <c r="S58" s="11"/>
      <c r="T58" s="11"/>
      <c r="U58" s="16"/>
    </row>
    <row r="59" spans="2:21" ht="10.35" customHeight="1">
      <c r="B59" s="15"/>
      <c r="C59" s="11"/>
      <c r="D59" s="100"/>
      <c r="E59" s="41"/>
      <c r="F59" s="227" t="s">
        <v>22</v>
      </c>
      <c r="H59" s="401">
        <f>SUM('L2.2 (IO rsv) tabs =&gt;:&lt;= L2.2 (IO rsv) tabs'!H59)</f>
        <v>0</v>
      </c>
      <c r="I59" s="401">
        <f>SUM('L2.2 (IO rsv) tabs =&gt;:&lt;= L2.2 (IO rsv) tabs'!I59)</f>
        <v>0</v>
      </c>
      <c r="J59" s="401">
        <f>SUM('L2.2 (IO rsv) tabs =&gt;:&lt;= L2.2 (IO rsv) tabs'!J59)</f>
        <v>0</v>
      </c>
      <c r="K59" s="401">
        <f>SUM('L2.2 (IO rsv) tabs =&gt;:&lt;= L2.2 (IO rsv) tabs'!K59)</f>
        <v>0</v>
      </c>
      <c r="L59" s="401">
        <f>SUM('L2.2 (IO rsv) tabs =&gt;:&lt;= L2.2 (IO rsv) tabs'!L59)</f>
        <v>0</v>
      </c>
      <c r="M59" s="137"/>
      <c r="N59" s="11"/>
      <c r="O59" s="137"/>
      <c r="P59"/>
      <c r="Q59"/>
      <c r="R59"/>
      <c r="S59" s="11"/>
      <c r="T59" s="11"/>
      <c r="U59" s="16"/>
    </row>
    <row r="60" spans="2:21" ht="10.35" customHeight="1">
      <c r="B60" s="15"/>
      <c r="C60" s="11"/>
      <c r="D60" s="100"/>
      <c r="E60" s="41"/>
      <c r="F60" s="228" t="s">
        <v>23</v>
      </c>
      <c r="H60" s="401">
        <f>SUM('L2.2 (IO rsv) tabs =&gt;:&lt;= L2.2 (IO rsv) tabs'!H60)</f>
        <v>0</v>
      </c>
      <c r="I60" s="401">
        <f>SUM('L2.2 (IO rsv) tabs =&gt;:&lt;= L2.2 (IO rsv) tabs'!I60)</f>
        <v>0</v>
      </c>
      <c r="J60" s="402" t="s">
        <v>66</v>
      </c>
      <c r="K60" s="401">
        <f>SUM('L2.2 (IO rsv) tabs =&gt;:&lt;= L2.2 (IO rsv) tabs'!K60)</f>
        <v>0</v>
      </c>
      <c r="L60" s="401">
        <f>SUM('L2.2 (IO rsv) tabs =&gt;:&lt;= L2.2 (IO rsv) tabs'!L60)</f>
        <v>0</v>
      </c>
      <c r="M60" s="137"/>
      <c r="N60" s="11"/>
      <c r="O60" s="137"/>
      <c r="P60"/>
      <c r="Q60"/>
      <c r="R60"/>
      <c r="S60" s="11"/>
      <c r="T60" s="11"/>
      <c r="U60" s="16"/>
    </row>
    <row r="61" spans="2:21" ht="10.35" customHeight="1">
      <c r="B61" s="15"/>
      <c r="C61" s="11"/>
      <c r="D61" s="100"/>
      <c r="E61" s="41"/>
      <c r="F61" s="228" t="s">
        <v>57</v>
      </c>
      <c r="H61" s="401">
        <f>SUM('L2.2 (IO rsv) tabs =&gt;:&lt;= L2.2 (IO rsv) tabs'!H61)</f>
        <v>0</v>
      </c>
      <c r="I61" s="401">
        <f>SUM('L2.2 (IO rsv) tabs =&gt;:&lt;= L2.2 (IO rsv) tabs'!I61)</f>
        <v>0</v>
      </c>
      <c r="J61" s="402" t="s">
        <v>66</v>
      </c>
      <c r="K61" s="401">
        <f>SUM('L2.2 (IO rsv) tabs =&gt;:&lt;= L2.2 (IO rsv) tabs'!K61)</f>
        <v>0</v>
      </c>
      <c r="L61" s="401">
        <f>SUM('L2.2 (IO rsv) tabs =&gt;:&lt;= L2.2 (IO rsv) tabs'!L61)</f>
        <v>0</v>
      </c>
      <c r="M61" s="137"/>
      <c r="N61" s="11"/>
      <c r="O61" s="137"/>
      <c r="P61"/>
      <c r="Q61"/>
      <c r="R61"/>
      <c r="S61" s="11"/>
      <c r="T61" s="11"/>
      <c r="U61" s="16"/>
    </row>
    <row r="62" spans="2:21" ht="10.35" customHeight="1">
      <c r="B62" s="15"/>
      <c r="C62" s="11"/>
      <c r="D62" s="100"/>
      <c r="E62" s="41"/>
      <c r="F62" s="228" t="s">
        <v>32</v>
      </c>
      <c r="H62" s="401">
        <f>SUM('L2.2 (IO rsv) tabs =&gt;:&lt;= L2.2 (IO rsv) tabs'!H62)</f>
        <v>0</v>
      </c>
      <c r="I62" s="401">
        <f>SUM('L2.2 (IO rsv) tabs =&gt;:&lt;= L2.2 (IO rsv) tabs'!I62)</f>
        <v>0</v>
      </c>
      <c r="J62" s="402" t="s">
        <v>66</v>
      </c>
      <c r="K62" s="401">
        <f>SUM('L2.2 (IO rsv) tabs =&gt;:&lt;= L2.2 (IO rsv) tabs'!K62)</f>
        <v>0</v>
      </c>
      <c r="L62" s="401">
        <f>SUM('L2.2 (IO rsv) tabs =&gt;:&lt;= L2.2 (IO rsv) tabs'!L62)</f>
        <v>0</v>
      </c>
      <c r="M62" s="137"/>
      <c r="N62" s="11"/>
      <c r="O62" s="137"/>
      <c r="P62"/>
      <c r="Q62"/>
      <c r="R62"/>
      <c r="S62" s="11"/>
      <c r="T62" s="11"/>
      <c r="U62" s="16"/>
    </row>
    <row r="63" spans="2:21" ht="10.35" customHeight="1">
      <c r="B63" s="15"/>
      <c r="C63" s="11"/>
      <c r="D63" s="100"/>
      <c r="E63" s="41"/>
      <c r="F63" s="227" t="s">
        <v>8</v>
      </c>
      <c r="H63" s="401">
        <f>SUM('L2.2 (IO rsv) tabs =&gt;:&lt;= L2.2 (IO rsv) tabs'!H63)</f>
        <v>0</v>
      </c>
      <c r="I63" s="401">
        <f>SUM('L2.2 (IO rsv) tabs =&gt;:&lt;= L2.2 (IO rsv) tabs'!I63)</f>
        <v>0</v>
      </c>
      <c r="J63" s="401">
        <f>SUM('L2.2 (IO rsv) tabs =&gt;:&lt;= L2.2 (IO rsv) tabs'!J63)</f>
        <v>0</v>
      </c>
      <c r="K63" s="401">
        <f>SUM('L2.2 (IO rsv) tabs =&gt;:&lt;= L2.2 (IO rsv) tabs'!K63)</f>
        <v>0</v>
      </c>
      <c r="L63" s="401">
        <f>SUM('L2.2 (IO rsv) tabs =&gt;:&lt;= L2.2 (IO rsv) tabs'!L63)</f>
        <v>0</v>
      </c>
      <c r="M63" s="137"/>
      <c r="N63" s="11"/>
      <c r="O63" s="137"/>
      <c r="P63"/>
      <c r="Q63"/>
      <c r="R63"/>
      <c r="S63" s="11"/>
      <c r="T63" s="11"/>
      <c r="U63" s="16"/>
    </row>
    <row r="64" spans="2:21" ht="10.35" customHeight="1">
      <c r="B64" s="15"/>
      <c r="C64" s="11"/>
      <c r="D64" s="100"/>
      <c r="E64" s="160" t="s">
        <v>15</v>
      </c>
      <c r="F64" s="42"/>
      <c r="H64" s="139"/>
      <c r="I64" s="139"/>
      <c r="J64" s="139"/>
      <c r="K64" s="139"/>
      <c r="L64" s="139"/>
      <c r="M64" s="137"/>
      <c r="N64" s="11"/>
      <c r="O64" s="137"/>
      <c r="P64"/>
      <c r="Q64"/>
      <c r="R64"/>
      <c r="S64" s="11"/>
      <c r="T64" s="11"/>
      <c r="U64" s="16"/>
    </row>
    <row r="65" spans="2:21" ht="10.35" customHeight="1">
      <c r="B65" s="15"/>
      <c r="C65" s="11"/>
      <c r="D65" s="100"/>
      <c r="E65" s="160"/>
      <c r="F65" s="42" t="s">
        <v>360</v>
      </c>
      <c r="H65" s="139"/>
      <c r="I65" s="139"/>
      <c r="J65" s="139"/>
      <c r="K65" s="139"/>
      <c r="L65" s="139"/>
      <c r="M65" s="137"/>
      <c r="N65" s="11"/>
      <c r="O65" s="137"/>
      <c r="P65"/>
      <c r="Q65"/>
      <c r="R65"/>
      <c r="S65" s="11"/>
      <c r="T65" s="11"/>
      <c r="U65" s="16"/>
    </row>
    <row r="66" spans="2:21" ht="10.35" customHeight="1">
      <c r="B66" s="15"/>
      <c r="C66" s="11"/>
      <c r="D66" s="100"/>
      <c r="E66" s="160"/>
      <c r="F66" s="227" t="s">
        <v>16</v>
      </c>
      <c r="H66" s="401">
        <f>SUM('L2.2 (IO rsv) tabs =&gt;:&lt;= L2.2 (IO rsv) tabs'!H66)</f>
        <v>0</v>
      </c>
      <c r="I66" s="401">
        <f>SUM('L2.2 (IO rsv) tabs =&gt;:&lt;= L2.2 (IO rsv) tabs'!I66)</f>
        <v>0</v>
      </c>
      <c r="J66" s="401">
        <f>SUM('L2.2 (IO rsv) tabs =&gt;:&lt;= L2.2 (IO rsv) tabs'!J66)</f>
        <v>0</v>
      </c>
      <c r="K66" s="401">
        <f>SUM('L2.2 (IO rsv) tabs =&gt;:&lt;= L2.2 (IO rsv) tabs'!K66)</f>
        <v>0</v>
      </c>
      <c r="L66" s="401">
        <f>SUM('L2.2 (IO rsv) tabs =&gt;:&lt;= L2.2 (IO rsv) tabs'!L66)</f>
        <v>0</v>
      </c>
      <c r="M66" s="137"/>
      <c r="N66" s="11"/>
      <c r="O66" s="137"/>
      <c r="P66"/>
      <c r="Q66"/>
      <c r="R66"/>
      <c r="S66" s="11"/>
      <c r="T66" s="11"/>
      <c r="U66" s="16"/>
    </row>
    <row r="67" spans="2:21" ht="10.35" customHeight="1">
      <c r="B67" s="15"/>
      <c r="C67" s="11"/>
      <c r="D67" s="100"/>
      <c r="E67" s="41"/>
      <c r="F67" s="227" t="s">
        <v>17</v>
      </c>
      <c r="H67" s="401">
        <f>SUM('L2.2 (IO rsv) tabs =&gt;:&lt;= L2.2 (IO rsv) tabs'!H67)</f>
        <v>0</v>
      </c>
      <c r="I67" s="401">
        <f>SUM('L2.2 (IO rsv) tabs =&gt;:&lt;= L2.2 (IO rsv) tabs'!I67)</f>
        <v>0</v>
      </c>
      <c r="J67" s="401">
        <f>SUM('L2.2 (IO rsv) tabs =&gt;:&lt;= L2.2 (IO rsv) tabs'!J67)</f>
        <v>0</v>
      </c>
      <c r="K67" s="401">
        <f>SUM('L2.2 (IO rsv) tabs =&gt;:&lt;= L2.2 (IO rsv) tabs'!K67)</f>
        <v>0</v>
      </c>
      <c r="L67" s="401">
        <f>SUM('L2.2 (IO rsv) tabs =&gt;:&lt;= L2.2 (IO rsv) tabs'!L67)</f>
        <v>0</v>
      </c>
      <c r="M67" s="137"/>
      <c r="N67" s="11"/>
      <c r="O67" s="137"/>
      <c r="P67"/>
      <c r="Q67"/>
      <c r="R67"/>
      <c r="S67" s="11"/>
      <c r="T67" s="11"/>
      <c r="U67" s="16"/>
    </row>
    <row r="68" spans="2:21" ht="10.35" customHeight="1">
      <c r="B68" s="15"/>
      <c r="C68" s="11"/>
      <c r="D68" s="100"/>
      <c r="E68" s="41"/>
      <c r="F68" s="227" t="s">
        <v>8</v>
      </c>
      <c r="H68" s="401">
        <f>SUM('L2.2 (IO rsv) tabs =&gt;:&lt;= L2.2 (IO rsv) tabs'!H68)</f>
        <v>0</v>
      </c>
      <c r="I68" s="401">
        <f>SUM('L2.2 (IO rsv) tabs =&gt;:&lt;= L2.2 (IO rsv) tabs'!I68)</f>
        <v>0</v>
      </c>
      <c r="J68" s="401">
        <f>SUM('L2.2 (IO rsv) tabs =&gt;:&lt;= L2.2 (IO rsv) tabs'!J68)</f>
        <v>0</v>
      </c>
      <c r="K68" s="401">
        <f>SUM('L2.2 (IO rsv) tabs =&gt;:&lt;= L2.2 (IO rsv) tabs'!K68)</f>
        <v>0</v>
      </c>
      <c r="L68" s="401">
        <f>SUM('L2.2 (IO rsv) tabs =&gt;:&lt;= L2.2 (IO rsv) tabs'!L68)</f>
        <v>0</v>
      </c>
      <c r="M68" s="137"/>
      <c r="N68" s="11"/>
      <c r="O68" s="137"/>
      <c r="P68"/>
      <c r="Q68"/>
      <c r="R68"/>
      <c r="S68" s="11"/>
      <c r="T68" s="11"/>
      <c r="U68" s="16"/>
    </row>
    <row r="69" spans="2:21" ht="10.35" customHeight="1">
      <c r="B69" s="15"/>
      <c r="C69" s="11"/>
      <c r="D69" s="100"/>
      <c r="E69" s="11"/>
      <c r="F69" s="227"/>
      <c r="H69" s="138"/>
      <c r="I69" s="138"/>
      <c r="J69" s="138"/>
      <c r="K69" s="138"/>
      <c r="L69" s="138"/>
      <c r="M69" s="137"/>
      <c r="N69" s="11"/>
      <c r="O69" s="137"/>
      <c r="P69"/>
      <c r="Q69"/>
      <c r="R69"/>
      <c r="S69" s="11"/>
      <c r="T69" s="11"/>
      <c r="U69" s="16"/>
    </row>
    <row r="70" spans="2:21" ht="10.35" customHeight="1">
      <c r="B70" s="15"/>
      <c r="C70" s="11"/>
      <c r="D70" s="100"/>
      <c r="E70" s="11"/>
      <c r="F70" s="390" t="s">
        <v>361</v>
      </c>
      <c r="H70" s="138"/>
      <c r="I70" s="138"/>
      <c r="J70" s="138"/>
      <c r="K70" s="138"/>
      <c r="L70" s="138"/>
      <c r="M70" s="137"/>
      <c r="N70" s="11"/>
      <c r="O70" s="137"/>
      <c r="P70"/>
      <c r="Q70"/>
      <c r="R70"/>
      <c r="S70" s="11"/>
      <c r="T70" s="11"/>
      <c r="U70" s="16"/>
    </row>
    <row r="71" spans="2:21" ht="10.35" customHeight="1">
      <c r="B71" s="15"/>
      <c r="C71" s="11"/>
      <c r="D71" s="100"/>
      <c r="E71" s="11"/>
      <c r="F71" s="227" t="s">
        <v>16</v>
      </c>
      <c r="H71" s="401">
        <f>SUM('L2.2 (IO rsv) tabs =&gt;:&lt;= L2.2 (IO rsv) tabs'!H71)</f>
        <v>0</v>
      </c>
      <c r="I71" s="401">
        <f>SUM('L2.2 (IO rsv) tabs =&gt;:&lt;= L2.2 (IO rsv) tabs'!I71)</f>
        <v>0</v>
      </c>
      <c r="J71" s="401">
        <f>SUM('L2.2 (IO rsv) tabs =&gt;:&lt;= L2.2 (IO rsv) tabs'!J71)</f>
        <v>0</v>
      </c>
      <c r="K71" s="401">
        <f>SUM('L2.2 (IO rsv) tabs =&gt;:&lt;= L2.2 (IO rsv) tabs'!K71)</f>
        <v>0</v>
      </c>
      <c r="L71" s="401">
        <f>SUM('L2.2 (IO rsv) tabs =&gt;:&lt;= L2.2 (IO rsv) tabs'!L71)</f>
        <v>0</v>
      </c>
      <c r="M71" s="137"/>
      <c r="N71" s="11"/>
      <c r="O71" s="137"/>
      <c r="P71"/>
      <c r="Q71"/>
      <c r="R71"/>
      <c r="S71" s="11"/>
      <c r="T71" s="11"/>
      <c r="U71" s="16"/>
    </row>
    <row r="72" spans="2:21" ht="10.35" customHeight="1">
      <c r="B72" s="15"/>
      <c r="C72" s="11"/>
      <c r="D72" s="100"/>
      <c r="E72" s="11"/>
      <c r="F72" s="227" t="s">
        <v>17</v>
      </c>
      <c r="H72" s="401">
        <f>SUM('L2.2 (IO rsv) tabs =&gt;:&lt;= L2.2 (IO rsv) tabs'!H72)</f>
        <v>0</v>
      </c>
      <c r="I72" s="401">
        <f>SUM('L2.2 (IO rsv) tabs =&gt;:&lt;= L2.2 (IO rsv) tabs'!I72)</f>
        <v>0</v>
      </c>
      <c r="J72" s="401">
        <f>SUM('L2.2 (IO rsv) tabs =&gt;:&lt;= L2.2 (IO rsv) tabs'!J72)</f>
        <v>0</v>
      </c>
      <c r="K72" s="401">
        <f>SUM('L2.2 (IO rsv) tabs =&gt;:&lt;= L2.2 (IO rsv) tabs'!K72)</f>
        <v>0</v>
      </c>
      <c r="L72" s="401">
        <f>SUM('L2.2 (IO rsv) tabs =&gt;:&lt;= L2.2 (IO rsv) tabs'!L72)</f>
        <v>0</v>
      </c>
      <c r="M72" s="137"/>
      <c r="N72" s="11"/>
      <c r="O72" s="137"/>
      <c r="P72"/>
      <c r="Q72"/>
      <c r="R72"/>
      <c r="S72" s="11"/>
      <c r="T72" s="11"/>
      <c r="U72" s="16"/>
    </row>
    <row r="73" spans="2:21" ht="10.35" customHeight="1">
      <c r="B73" s="15"/>
      <c r="C73" s="11"/>
      <c r="D73" s="100"/>
      <c r="E73" s="11"/>
      <c r="F73" s="227" t="s">
        <v>8</v>
      </c>
      <c r="H73" s="401">
        <f>SUM('L2.2 (IO rsv) tabs =&gt;:&lt;= L2.2 (IO rsv) tabs'!H73)</f>
        <v>0</v>
      </c>
      <c r="I73" s="401">
        <f>SUM('L2.2 (IO rsv) tabs =&gt;:&lt;= L2.2 (IO rsv) tabs'!I73)</f>
        <v>0</v>
      </c>
      <c r="J73" s="401">
        <f>SUM('L2.2 (IO rsv) tabs =&gt;:&lt;= L2.2 (IO rsv) tabs'!J73)</f>
        <v>0</v>
      </c>
      <c r="K73" s="401">
        <f>SUM('L2.2 (IO rsv) tabs =&gt;:&lt;= L2.2 (IO rsv) tabs'!K73)</f>
        <v>0</v>
      </c>
      <c r="L73" s="401">
        <f>SUM('L2.2 (IO rsv) tabs =&gt;:&lt;= L2.2 (IO rsv) tabs'!L73)</f>
        <v>0</v>
      </c>
      <c r="M73" s="137"/>
      <c r="N73" s="11"/>
      <c r="O73" s="137"/>
      <c r="P73"/>
      <c r="Q73"/>
      <c r="R73"/>
      <c r="S73" s="11"/>
      <c r="T73" s="11"/>
      <c r="U73" s="16"/>
    </row>
    <row r="74" spans="2:21" ht="10.35" customHeight="1">
      <c r="B74" s="15"/>
      <c r="C74" s="11"/>
      <c r="D74" s="161" t="s">
        <v>18</v>
      </c>
      <c r="E74" s="162" t="s">
        <v>19</v>
      </c>
      <c r="F74" s="10"/>
      <c r="H74" s="403">
        <f>SUM('L2.2 (IO rsv) tabs =&gt;:&lt;= L2.2 (IO rsv) tabs'!H74)</f>
        <v>0</v>
      </c>
      <c r="I74" s="403">
        <f>SUM('L2.2 (IO rsv) tabs =&gt;:&lt;= L2.2 (IO rsv) tabs'!I74)</f>
        <v>0</v>
      </c>
      <c r="J74" s="455" t="s">
        <v>66</v>
      </c>
      <c r="K74" s="403">
        <f>SUM('L2.2 (IO rsv) tabs =&gt;:&lt;= L2.2 (IO rsv) tabs'!K74)</f>
        <v>0</v>
      </c>
      <c r="L74" s="403">
        <f>SUM('L2.2 (IO rsv) tabs =&gt;:&lt;= L2.2 (IO rsv) tabs'!L74)</f>
        <v>0</v>
      </c>
      <c r="M74" s="137"/>
      <c r="N74" s="11"/>
      <c r="O74" s="137"/>
      <c r="P74"/>
      <c r="Q74"/>
      <c r="R74"/>
      <c r="S74" s="11"/>
      <c r="T74" s="11"/>
      <c r="U74" s="16"/>
    </row>
    <row r="75" spans="2:21" ht="10.35" customHeight="1">
      <c r="B75" s="15"/>
      <c r="C75" s="11"/>
      <c r="D75" s="163" t="s">
        <v>20</v>
      </c>
      <c r="E75" s="164" t="s">
        <v>21</v>
      </c>
      <c r="F75" s="40"/>
      <c r="H75" s="141"/>
      <c r="I75" s="141"/>
      <c r="J75" s="141"/>
      <c r="K75" s="141"/>
      <c r="L75" s="141"/>
      <c r="M75" s="137"/>
      <c r="N75" s="11"/>
      <c r="O75" s="137"/>
      <c r="P75"/>
      <c r="Q75"/>
      <c r="R75"/>
      <c r="S75" s="11"/>
      <c r="T75" s="11"/>
      <c r="U75" s="16"/>
    </row>
    <row r="76" spans="2:21" ht="10.35" customHeight="1">
      <c r="B76" s="15"/>
      <c r="C76" s="11"/>
      <c r="D76" s="100"/>
      <c r="E76" s="11"/>
      <c r="F76" s="42" t="s">
        <v>22</v>
      </c>
      <c r="H76" s="401">
        <f>SUM('L2.2 (IO rsv) tabs =&gt;:&lt;= L2.2 (IO rsv) tabs'!H76)</f>
        <v>0</v>
      </c>
      <c r="I76" s="401">
        <f>SUM('L2.2 (IO rsv) tabs =&gt;:&lt;= L2.2 (IO rsv) tabs'!I76)</f>
        <v>0</v>
      </c>
      <c r="J76" s="402" t="s">
        <v>66</v>
      </c>
      <c r="K76" s="401">
        <f>SUM('L2.2 (IO rsv) tabs =&gt;:&lt;= L2.2 (IO rsv) tabs'!K76)</f>
        <v>0</v>
      </c>
      <c r="L76" s="401">
        <f>SUM('L2.2 (IO rsv) tabs =&gt;:&lt;= L2.2 (IO rsv) tabs'!L76)</f>
        <v>0</v>
      </c>
      <c r="M76" s="137"/>
      <c r="N76" s="11"/>
      <c r="O76" s="137"/>
      <c r="P76"/>
      <c r="Q76"/>
      <c r="R76"/>
      <c r="S76" s="11"/>
      <c r="T76" s="11"/>
      <c r="U76" s="16"/>
    </row>
    <row r="77" spans="2:21" ht="10.35" customHeight="1">
      <c r="B77" s="15"/>
      <c r="C77" s="11"/>
      <c r="D77" s="100"/>
      <c r="E77" s="11"/>
      <c r="F77" s="42" t="s">
        <v>23</v>
      </c>
      <c r="H77" s="401">
        <f>SUM('L2.2 (IO rsv) tabs =&gt;:&lt;= L2.2 (IO rsv) tabs'!H77)</f>
        <v>0</v>
      </c>
      <c r="I77" s="401">
        <f>SUM('L2.2 (IO rsv) tabs =&gt;:&lt;= L2.2 (IO rsv) tabs'!I77)</f>
        <v>0</v>
      </c>
      <c r="J77" s="402" t="s">
        <v>66</v>
      </c>
      <c r="K77" s="401">
        <f>SUM('L2.2 (IO rsv) tabs =&gt;:&lt;= L2.2 (IO rsv) tabs'!K77)</f>
        <v>0</v>
      </c>
      <c r="L77" s="401">
        <f>SUM('L2.2 (IO rsv) tabs =&gt;:&lt;= L2.2 (IO rsv) tabs'!L77)</f>
        <v>0</v>
      </c>
      <c r="M77" s="137"/>
      <c r="N77" s="11"/>
      <c r="O77" s="137"/>
      <c r="P77"/>
      <c r="Q77"/>
      <c r="R77"/>
      <c r="S77" s="11"/>
      <c r="T77" s="11"/>
      <c r="U77" s="16"/>
    </row>
    <row r="78" spans="2:21" ht="10.35" customHeight="1">
      <c r="B78" s="15"/>
      <c r="C78" s="11"/>
      <c r="D78" s="100"/>
      <c r="E78" s="11"/>
      <c r="F78" s="42" t="s">
        <v>57</v>
      </c>
      <c r="H78" s="401">
        <f>SUM('L2.2 (IO rsv) tabs =&gt;:&lt;= L2.2 (IO rsv) tabs'!H78)</f>
        <v>0</v>
      </c>
      <c r="I78" s="401">
        <f>SUM('L2.2 (IO rsv) tabs =&gt;:&lt;= L2.2 (IO rsv) tabs'!I78)</f>
        <v>0</v>
      </c>
      <c r="J78" s="402" t="s">
        <v>66</v>
      </c>
      <c r="K78" s="401">
        <f>SUM('L2.2 (IO rsv) tabs =&gt;:&lt;= L2.2 (IO rsv) tabs'!K78)</f>
        <v>0</v>
      </c>
      <c r="L78" s="401">
        <f>SUM('L2.2 (IO rsv) tabs =&gt;:&lt;= L2.2 (IO rsv) tabs'!L78)</f>
        <v>0</v>
      </c>
      <c r="M78" s="137"/>
      <c r="N78" s="11"/>
      <c r="O78" s="137"/>
      <c r="P78"/>
      <c r="Q78"/>
      <c r="R78"/>
      <c r="S78" s="11"/>
      <c r="T78" s="11"/>
      <c r="U78" s="16"/>
    </row>
    <row r="79" spans="2:21" ht="10.35" customHeight="1">
      <c r="B79" s="15"/>
      <c r="C79" s="11"/>
      <c r="D79" s="100"/>
      <c r="E79" s="11"/>
      <c r="F79" s="42" t="s">
        <v>32</v>
      </c>
      <c r="H79" s="401">
        <f>SUM('L2.2 (IO rsv) tabs =&gt;:&lt;= L2.2 (IO rsv) tabs'!H79)</f>
        <v>0</v>
      </c>
      <c r="I79" s="401">
        <f>SUM('L2.2 (IO rsv) tabs =&gt;:&lt;= L2.2 (IO rsv) tabs'!I79)</f>
        <v>0</v>
      </c>
      <c r="J79" s="402" t="s">
        <v>66</v>
      </c>
      <c r="K79" s="401">
        <f>SUM('L2.2 (IO rsv) tabs =&gt;:&lt;= L2.2 (IO rsv) tabs'!K79)</f>
        <v>0</v>
      </c>
      <c r="L79" s="401">
        <f>SUM('L2.2 (IO rsv) tabs =&gt;:&lt;= L2.2 (IO rsv) tabs'!L79)</f>
        <v>0</v>
      </c>
      <c r="M79" s="137"/>
      <c r="N79" s="11"/>
      <c r="O79" s="137"/>
      <c r="P79"/>
      <c r="Q79"/>
      <c r="R79"/>
      <c r="S79" s="11"/>
      <c r="T79" s="11"/>
      <c r="U79" s="16"/>
    </row>
    <row r="80" spans="2:21" ht="10.35" customHeight="1">
      <c r="B80" s="15"/>
      <c r="C80" s="11"/>
      <c r="D80" s="100"/>
      <c r="E80" s="11"/>
      <c r="F80" s="42" t="s">
        <v>8</v>
      </c>
      <c r="H80" s="401">
        <f>SUM('L2.2 (IO rsv) tabs =&gt;:&lt;= L2.2 (IO rsv) tabs'!H80)</f>
        <v>0</v>
      </c>
      <c r="I80" s="401">
        <f>SUM('L2.2 (IO rsv) tabs =&gt;:&lt;= L2.2 (IO rsv) tabs'!I80)</f>
        <v>0</v>
      </c>
      <c r="J80" s="402" t="s">
        <v>66</v>
      </c>
      <c r="K80" s="401">
        <f>SUM('L2.2 (IO rsv) tabs =&gt;:&lt;= L2.2 (IO rsv) tabs'!K80)</f>
        <v>0</v>
      </c>
      <c r="L80" s="401">
        <f>SUM('L2.2 (IO rsv) tabs =&gt;:&lt;= L2.2 (IO rsv) tabs'!L80)</f>
        <v>0</v>
      </c>
      <c r="M80" s="137"/>
      <c r="N80" s="11"/>
      <c r="O80" s="137"/>
      <c r="P80"/>
      <c r="Q80"/>
      <c r="R80"/>
      <c r="S80" s="11"/>
      <c r="T80" s="11"/>
      <c r="U80" s="16"/>
    </row>
    <row r="81" spans="2:21" ht="10.35" customHeight="1">
      <c r="B81" s="15"/>
      <c r="C81" s="11"/>
      <c r="D81" s="161" t="s">
        <v>24</v>
      </c>
      <c r="E81" s="162" t="s">
        <v>25</v>
      </c>
      <c r="F81" s="10"/>
      <c r="H81" s="403">
        <f>SUM('L2.2 (IO rsv) tabs =&gt;:&lt;= L2.2 (IO rsv) tabs'!H81)</f>
        <v>0</v>
      </c>
      <c r="I81" s="403">
        <f>SUM('L2.2 (IO rsv) tabs =&gt;:&lt;= L2.2 (IO rsv) tabs'!I81)</f>
        <v>0</v>
      </c>
      <c r="J81" s="455" t="s">
        <v>66</v>
      </c>
      <c r="K81" s="403">
        <f>SUM('L2.2 (IO rsv) tabs =&gt;:&lt;= L2.2 (IO rsv) tabs'!K81)</f>
        <v>0</v>
      </c>
      <c r="L81" s="403">
        <f>SUM('L2.2 (IO rsv) tabs =&gt;:&lt;= L2.2 (IO rsv) tabs'!L81)</f>
        <v>0</v>
      </c>
      <c r="M81" s="137"/>
      <c r="N81" s="11"/>
      <c r="O81" s="137"/>
      <c r="P81"/>
      <c r="Q81"/>
      <c r="R81"/>
      <c r="S81" s="11"/>
      <c r="T81" s="11"/>
      <c r="U81" s="16"/>
    </row>
    <row r="82" spans="2:21" ht="10.35" customHeight="1">
      <c r="B82" s="15"/>
      <c r="C82" s="11"/>
      <c r="D82" s="161" t="s">
        <v>26</v>
      </c>
      <c r="E82" s="162" t="s">
        <v>27</v>
      </c>
      <c r="F82" s="10"/>
      <c r="H82" s="403">
        <f>SUM('L2.2 (IO rsv) tabs =&gt;:&lt;= L2.2 (IO rsv) tabs'!H82)</f>
        <v>0</v>
      </c>
      <c r="I82" s="403">
        <f>SUM('L2.2 (IO rsv) tabs =&gt;:&lt;= L2.2 (IO rsv) tabs'!I82)</f>
        <v>0</v>
      </c>
      <c r="J82" s="455" t="s">
        <v>66</v>
      </c>
      <c r="K82" s="403">
        <f>SUM('L2.2 (IO rsv) tabs =&gt;:&lt;= L2.2 (IO rsv) tabs'!K82)</f>
        <v>0</v>
      </c>
      <c r="L82" s="403">
        <f>SUM('L2.2 (IO rsv) tabs =&gt;:&lt;= L2.2 (IO rsv) tabs'!L82)</f>
        <v>0</v>
      </c>
      <c r="M82" s="137"/>
      <c r="N82" s="11"/>
      <c r="O82" s="137"/>
      <c r="P82"/>
      <c r="Q82"/>
      <c r="R82"/>
      <c r="S82" s="11"/>
      <c r="T82" s="11"/>
      <c r="U82" s="16"/>
    </row>
    <row r="83" spans="2:21" ht="10.35" customHeight="1">
      <c r="B83" s="15"/>
      <c r="C83" s="11"/>
      <c r="D83" s="11"/>
      <c r="E83" s="11"/>
      <c r="F83" s="11"/>
      <c r="H83" s="126"/>
      <c r="I83" s="126"/>
      <c r="J83" s="126"/>
      <c r="K83" s="126"/>
      <c r="L83" s="126"/>
      <c r="N83" s="11"/>
      <c r="P83" s="126"/>
      <c r="Q83" s="126"/>
      <c r="R83" s="126"/>
      <c r="S83" s="11"/>
      <c r="T83" s="11"/>
      <c r="U83" s="16"/>
    </row>
    <row r="84" spans="2:21" ht="10.35" customHeight="1">
      <c r="B84" s="15"/>
      <c r="C84" s="190">
        <v>2</v>
      </c>
      <c r="D84" s="187" t="s">
        <v>300</v>
      </c>
      <c r="E84" s="167"/>
      <c r="F84" s="167"/>
      <c r="G84" s="167"/>
      <c r="H84" s="186"/>
      <c r="I84" s="186"/>
      <c r="J84" s="186"/>
      <c r="K84" s="186"/>
      <c r="L84" s="186"/>
      <c r="M84" s="186"/>
      <c r="N84" s="167"/>
      <c r="O84" s="186"/>
      <c r="P84" s="186"/>
      <c r="Q84" s="186"/>
      <c r="R84" s="186"/>
      <c r="S84" s="167"/>
      <c r="T84" s="167"/>
      <c r="U84" s="16"/>
    </row>
    <row r="85" spans="2:21" ht="10.35" customHeight="1">
      <c r="B85" s="15"/>
      <c r="C85" s="11"/>
      <c r="D85" s="96"/>
      <c r="E85" s="11"/>
      <c r="F85" s="11"/>
      <c r="H85" s="126"/>
      <c r="I85" s="126"/>
      <c r="J85" s="126"/>
      <c r="K85" s="126"/>
      <c r="L85" s="126"/>
      <c r="N85" s="11"/>
      <c r="P85" s="128"/>
      <c r="Q85" s="128"/>
      <c r="R85" s="128"/>
      <c r="S85" s="11"/>
      <c r="T85" s="11"/>
      <c r="U85" s="16"/>
    </row>
    <row r="86" spans="2:21" ht="10.35" customHeight="1">
      <c r="B86" s="15"/>
      <c r="C86" s="11"/>
      <c r="D86" s="96"/>
      <c r="E86" s="11"/>
      <c r="F86" s="11"/>
      <c r="H86" s="184"/>
      <c r="I86" s="233" t="s">
        <v>572</v>
      </c>
      <c r="J86" s="184"/>
      <c r="K86" s="184"/>
      <c r="L86" s="184"/>
      <c r="N86" s="11"/>
      <c r="P86"/>
      <c r="Q86"/>
      <c r="R86"/>
      <c r="S86" s="11"/>
      <c r="T86" s="11"/>
      <c r="U86" s="16"/>
    </row>
    <row r="87" spans="2:21" ht="41.45" customHeight="1">
      <c r="B87" s="15"/>
      <c r="C87" s="11"/>
      <c r="D87" s="155" t="s">
        <v>0</v>
      </c>
      <c r="E87" s="188" t="s">
        <v>11</v>
      </c>
      <c r="F87" s="156"/>
      <c r="G87" s="129"/>
      <c r="H87" s="158" t="s">
        <v>58</v>
      </c>
      <c r="I87" s="335" t="s">
        <v>550</v>
      </c>
      <c r="J87" s="158" t="s">
        <v>69</v>
      </c>
      <c r="K87" s="158" t="s">
        <v>13</v>
      </c>
      <c r="L87" s="158" t="s">
        <v>14</v>
      </c>
      <c r="M87" s="130"/>
      <c r="N87" s="11"/>
      <c r="O87" s="130"/>
      <c r="P87"/>
      <c r="Q87"/>
      <c r="R87"/>
      <c r="S87" s="35"/>
      <c r="T87" s="35"/>
      <c r="U87" s="16"/>
    </row>
    <row r="88" spans="2:21" ht="10.35" customHeight="1">
      <c r="B88" s="15"/>
      <c r="C88" s="11"/>
      <c r="D88" s="100"/>
      <c r="E88" s="41"/>
      <c r="F88" s="42"/>
      <c r="H88" s="135"/>
      <c r="I88" s="131" t="s">
        <v>54</v>
      </c>
      <c r="J88" s="131" t="s">
        <v>54</v>
      </c>
      <c r="K88" s="131" t="s">
        <v>54</v>
      </c>
      <c r="L88" s="131" t="s">
        <v>54</v>
      </c>
      <c r="N88" s="11"/>
      <c r="P88"/>
      <c r="Q88"/>
      <c r="R88"/>
      <c r="S88" s="11"/>
      <c r="T88" s="11"/>
      <c r="U88" s="16"/>
    </row>
    <row r="89" spans="2:21" ht="10.35" customHeight="1">
      <c r="B89" s="15"/>
      <c r="C89" s="11"/>
      <c r="D89" s="159" t="s">
        <v>28</v>
      </c>
      <c r="E89" s="160" t="s">
        <v>2</v>
      </c>
      <c r="F89" s="42"/>
      <c r="H89" s="135"/>
      <c r="I89" s="132"/>
      <c r="J89" s="132"/>
      <c r="K89" s="132"/>
      <c r="L89" s="132"/>
      <c r="N89" s="11"/>
      <c r="P89"/>
      <c r="Q89"/>
      <c r="R89"/>
      <c r="S89" s="11"/>
      <c r="T89" s="11"/>
      <c r="U89" s="16"/>
    </row>
    <row r="90" spans="2:21" ht="10.35" customHeight="1">
      <c r="B90" s="15"/>
      <c r="C90" s="11"/>
      <c r="D90" s="100"/>
      <c r="E90" s="41"/>
      <c r="F90" s="133" t="s">
        <v>3</v>
      </c>
      <c r="H90" s="135"/>
      <c r="I90" s="135"/>
      <c r="J90" s="135"/>
      <c r="K90" s="135"/>
      <c r="L90" s="135"/>
      <c r="N90" s="11"/>
      <c r="P90"/>
      <c r="Q90"/>
      <c r="R90"/>
      <c r="S90" s="11"/>
      <c r="T90" s="11"/>
      <c r="U90" s="16"/>
    </row>
    <row r="91" spans="2:21" ht="10.35" customHeight="1">
      <c r="B91" s="15"/>
      <c r="C91" s="11"/>
      <c r="D91" s="100"/>
      <c r="E91" s="41"/>
      <c r="F91" s="42" t="s">
        <v>4</v>
      </c>
      <c r="G91" s="134"/>
      <c r="H91" s="401">
        <f>SUM('L2.2 (IO rsv) tabs =&gt;:&lt;= L2.2 (IO rsv) tabs'!H91)</f>
        <v>0</v>
      </c>
      <c r="I91" s="401">
        <f>SUM('L2.2 (IO rsv) tabs =&gt;:&lt;= L2.2 (IO rsv) tabs'!I91)</f>
        <v>0</v>
      </c>
      <c r="J91" s="401">
        <f>SUM('L2.2 (IO rsv) tabs =&gt;:&lt;= L2.2 (IO rsv) tabs'!J91)</f>
        <v>0</v>
      </c>
      <c r="K91" s="401">
        <f>SUM('L2.2 (IO rsv) tabs =&gt;:&lt;= L2.2 (IO rsv) tabs'!K91)</f>
        <v>0</v>
      </c>
      <c r="L91" s="401">
        <f>SUM('L2.2 (IO rsv) tabs =&gt;:&lt;= L2.2 (IO rsv) tabs'!L91)</f>
        <v>0</v>
      </c>
      <c r="M91" s="137"/>
      <c r="N91" s="11"/>
      <c r="O91" s="137"/>
      <c r="P91"/>
      <c r="Q91"/>
      <c r="R91"/>
      <c r="S91" s="11"/>
      <c r="T91" s="11"/>
      <c r="U91" s="16"/>
    </row>
    <row r="92" spans="2:21" ht="10.35" customHeight="1">
      <c r="B92" s="15"/>
      <c r="C92" s="11"/>
      <c r="D92" s="100"/>
      <c r="E92" s="41"/>
      <c r="F92" s="42" t="s">
        <v>5</v>
      </c>
      <c r="H92" s="401">
        <f>SUM('L2.2 (IO rsv) tabs =&gt;:&lt;= L2.2 (IO rsv) tabs'!H92)</f>
        <v>0</v>
      </c>
      <c r="I92" s="401">
        <f>SUM('L2.2 (IO rsv) tabs =&gt;:&lt;= L2.2 (IO rsv) tabs'!I92)</f>
        <v>0</v>
      </c>
      <c r="J92" s="401">
        <f>SUM('L2.2 (IO rsv) tabs =&gt;:&lt;= L2.2 (IO rsv) tabs'!J92)</f>
        <v>0</v>
      </c>
      <c r="K92" s="401">
        <f>SUM('L2.2 (IO rsv) tabs =&gt;:&lt;= L2.2 (IO rsv) tabs'!K92)</f>
        <v>0</v>
      </c>
      <c r="L92" s="401">
        <f>SUM('L2.2 (IO rsv) tabs =&gt;:&lt;= L2.2 (IO rsv) tabs'!L92)</f>
        <v>0</v>
      </c>
      <c r="M92" s="137"/>
      <c r="N92" s="11"/>
      <c r="O92" s="137"/>
      <c r="P92"/>
      <c r="Q92"/>
      <c r="R92"/>
      <c r="S92" s="11"/>
      <c r="T92" s="11"/>
      <c r="U92" s="16"/>
    </row>
    <row r="93" spans="2:21" ht="10.35" customHeight="1">
      <c r="B93" s="15"/>
      <c r="C93" s="11"/>
      <c r="D93" s="100"/>
      <c r="E93" s="41"/>
      <c r="F93" s="42" t="s">
        <v>6</v>
      </c>
      <c r="H93" s="401">
        <f>SUM('L2.2 (IO rsv) tabs =&gt;:&lt;= L2.2 (IO rsv) tabs'!H93)</f>
        <v>0</v>
      </c>
      <c r="I93" s="401">
        <f>SUM('L2.2 (IO rsv) tabs =&gt;:&lt;= L2.2 (IO rsv) tabs'!I93)</f>
        <v>0</v>
      </c>
      <c r="J93" s="401">
        <f>SUM('L2.2 (IO rsv) tabs =&gt;:&lt;= L2.2 (IO rsv) tabs'!J93)</f>
        <v>0</v>
      </c>
      <c r="K93" s="401">
        <f>SUM('L2.2 (IO rsv) tabs =&gt;:&lt;= L2.2 (IO rsv) tabs'!K93)</f>
        <v>0</v>
      </c>
      <c r="L93" s="401">
        <f>SUM('L2.2 (IO rsv) tabs =&gt;:&lt;= L2.2 (IO rsv) tabs'!L93)</f>
        <v>0</v>
      </c>
      <c r="M93" s="137"/>
      <c r="N93" s="11"/>
      <c r="O93" s="137"/>
      <c r="P93"/>
      <c r="Q93"/>
      <c r="R93"/>
      <c r="S93" s="11"/>
      <c r="T93" s="11"/>
      <c r="U93" s="16"/>
    </row>
    <row r="94" spans="2:21" ht="10.35" customHeight="1">
      <c r="B94" s="15"/>
      <c r="C94" s="11"/>
      <c r="D94" s="100"/>
      <c r="E94" s="41"/>
      <c r="F94" s="42" t="s">
        <v>8</v>
      </c>
      <c r="H94" s="401">
        <f>SUM('L2.2 (IO rsv) tabs =&gt;:&lt;= L2.2 (IO rsv) tabs'!H94)</f>
        <v>0</v>
      </c>
      <c r="I94" s="401">
        <f>SUM('L2.2 (IO rsv) tabs =&gt;:&lt;= L2.2 (IO rsv) tabs'!I94)</f>
        <v>0</v>
      </c>
      <c r="J94" s="401">
        <f>SUM('L2.2 (IO rsv) tabs =&gt;:&lt;= L2.2 (IO rsv) tabs'!J94)</f>
        <v>0</v>
      </c>
      <c r="K94" s="401">
        <f>SUM('L2.2 (IO rsv) tabs =&gt;:&lt;= L2.2 (IO rsv) tabs'!K94)</f>
        <v>0</v>
      </c>
      <c r="L94" s="401">
        <f>SUM('L2.2 (IO rsv) tabs =&gt;:&lt;= L2.2 (IO rsv) tabs'!L94)</f>
        <v>0</v>
      </c>
      <c r="M94" s="137"/>
      <c r="N94" s="11"/>
      <c r="O94" s="137"/>
      <c r="P94"/>
      <c r="Q94"/>
      <c r="R94"/>
      <c r="S94" s="11"/>
      <c r="T94" s="11"/>
      <c r="U94" s="16"/>
    </row>
    <row r="95" spans="2:21" ht="10.35" customHeight="1">
      <c r="B95" s="15"/>
      <c r="C95" s="11"/>
      <c r="D95" s="100"/>
      <c r="E95" s="41"/>
      <c r="F95" s="42"/>
      <c r="H95" s="139"/>
      <c r="I95" s="139"/>
      <c r="J95" s="139"/>
      <c r="K95" s="139"/>
      <c r="L95" s="139"/>
      <c r="M95" s="137"/>
      <c r="N95" s="11"/>
      <c r="O95" s="137"/>
      <c r="P95"/>
      <c r="Q95"/>
      <c r="R95"/>
      <c r="S95" s="11"/>
      <c r="T95" s="11"/>
      <c r="U95" s="16"/>
    </row>
    <row r="96" spans="2:21" ht="10.35" customHeight="1">
      <c r="B96" s="15"/>
      <c r="C96" s="11"/>
      <c r="D96" s="100"/>
      <c r="E96" s="41"/>
      <c r="F96" s="133" t="s">
        <v>9</v>
      </c>
      <c r="H96" s="139"/>
      <c r="I96" s="139"/>
      <c r="J96" s="139"/>
      <c r="K96" s="139"/>
      <c r="L96" s="139"/>
      <c r="M96" s="137"/>
      <c r="N96" s="11"/>
      <c r="O96" s="137"/>
      <c r="P96"/>
      <c r="Q96"/>
      <c r="R96"/>
      <c r="S96" s="11"/>
      <c r="T96" s="11"/>
      <c r="U96" s="16"/>
    </row>
    <row r="97" spans="2:21" ht="10.35" customHeight="1">
      <c r="B97" s="15"/>
      <c r="C97" s="11"/>
      <c r="D97" s="100"/>
      <c r="E97" s="41"/>
      <c r="F97" s="42" t="s">
        <v>10</v>
      </c>
      <c r="H97" s="401">
        <f>SUM('L2.2 (IO rsv) tabs =&gt;:&lt;= L2.2 (IO rsv) tabs'!H97)</f>
        <v>0</v>
      </c>
      <c r="I97" s="401">
        <f>SUM('L2.2 (IO rsv) tabs =&gt;:&lt;= L2.2 (IO rsv) tabs'!I97)</f>
        <v>0</v>
      </c>
      <c r="J97" s="401">
        <f>SUM('L2.2 (IO rsv) tabs =&gt;:&lt;= L2.2 (IO rsv) tabs'!J97)</f>
        <v>0</v>
      </c>
      <c r="K97" s="401">
        <f>SUM('L2.2 (IO rsv) tabs =&gt;:&lt;= L2.2 (IO rsv) tabs'!K97)</f>
        <v>0</v>
      </c>
      <c r="L97" s="401">
        <f>SUM('L2.2 (IO rsv) tabs =&gt;:&lt;= L2.2 (IO rsv) tabs'!L97)</f>
        <v>0</v>
      </c>
      <c r="M97" s="137"/>
      <c r="N97" s="11"/>
      <c r="O97" s="137"/>
      <c r="P97"/>
      <c r="Q97"/>
      <c r="R97"/>
      <c r="S97" s="11"/>
      <c r="T97" s="11"/>
      <c r="U97" s="16"/>
    </row>
    <row r="98" spans="2:21" ht="10.35" customHeight="1">
      <c r="B98" s="15"/>
      <c r="C98" s="11"/>
      <c r="D98" s="100"/>
      <c r="E98" s="41"/>
      <c r="F98" s="42" t="s">
        <v>22</v>
      </c>
      <c r="H98" s="401">
        <f>SUM('L2.2 (IO rsv) tabs =&gt;:&lt;= L2.2 (IO rsv) tabs'!H98)</f>
        <v>0</v>
      </c>
      <c r="I98" s="401">
        <f>SUM('L2.2 (IO rsv) tabs =&gt;:&lt;= L2.2 (IO rsv) tabs'!I98)</f>
        <v>0</v>
      </c>
      <c r="J98" s="401">
        <f>SUM('L2.2 (IO rsv) tabs =&gt;:&lt;= L2.2 (IO rsv) tabs'!J98)</f>
        <v>0</v>
      </c>
      <c r="K98" s="401">
        <f>SUM('L2.2 (IO rsv) tabs =&gt;:&lt;= L2.2 (IO rsv) tabs'!K98)</f>
        <v>0</v>
      </c>
      <c r="L98" s="401">
        <f>SUM('L2.2 (IO rsv) tabs =&gt;:&lt;= L2.2 (IO rsv) tabs'!L98)</f>
        <v>0</v>
      </c>
      <c r="M98" s="137"/>
      <c r="N98" s="11"/>
      <c r="O98" s="137"/>
      <c r="P98"/>
      <c r="Q98"/>
      <c r="R98"/>
      <c r="S98" s="11"/>
      <c r="T98" s="11"/>
      <c r="U98" s="16"/>
    </row>
    <row r="99" spans="2:21" ht="10.35" customHeight="1">
      <c r="B99" s="15"/>
      <c r="C99" s="11"/>
      <c r="D99" s="100"/>
      <c r="E99" s="41"/>
      <c r="F99" s="48" t="s">
        <v>23</v>
      </c>
      <c r="H99" s="401">
        <f>SUM('L2.2 (IO rsv) tabs =&gt;:&lt;= L2.2 (IO rsv) tabs'!H99)</f>
        <v>0</v>
      </c>
      <c r="I99" s="401">
        <f>SUM('L2.2 (IO rsv) tabs =&gt;:&lt;= L2.2 (IO rsv) tabs'!I99)</f>
        <v>0</v>
      </c>
      <c r="J99" s="402" t="s">
        <v>66</v>
      </c>
      <c r="K99" s="401">
        <f>SUM('L2.2 (IO rsv) tabs =&gt;:&lt;= L2.2 (IO rsv) tabs'!K99)</f>
        <v>0</v>
      </c>
      <c r="L99" s="401">
        <f>SUM('L2.2 (IO rsv) tabs =&gt;:&lt;= L2.2 (IO rsv) tabs'!L99)</f>
        <v>0</v>
      </c>
      <c r="M99" s="137"/>
      <c r="N99" s="11"/>
      <c r="O99" s="137"/>
      <c r="P99"/>
      <c r="Q99"/>
      <c r="R99"/>
      <c r="S99" s="11"/>
      <c r="T99" s="11"/>
      <c r="U99" s="16"/>
    </row>
    <row r="100" spans="2:21" ht="10.35" customHeight="1">
      <c r="B100" s="15"/>
      <c r="C100" s="11"/>
      <c r="D100" s="100"/>
      <c r="E100" s="41"/>
      <c r="F100" s="48" t="s">
        <v>57</v>
      </c>
      <c r="H100" s="401">
        <f>SUM('L2.2 (IO rsv) tabs =&gt;:&lt;= L2.2 (IO rsv) tabs'!H100)</f>
        <v>0</v>
      </c>
      <c r="I100" s="401">
        <f>SUM('L2.2 (IO rsv) tabs =&gt;:&lt;= L2.2 (IO rsv) tabs'!I100)</f>
        <v>0</v>
      </c>
      <c r="J100" s="402" t="s">
        <v>66</v>
      </c>
      <c r="K100" s="401">
        <f>SUM('L2.2 (IO rsv) tabs =&gt;:&lt;= L2.2 (IO rsv) tabs'!K100)</f>
        <v>0</v>
      </c>
      <c r="L100" s="401">
        <f>SUM('L2.2 (IO rsv) tabs =&gt;:&lt;= L2.2 (IO rsv) tabs'!L100)</f>
        <v>0</v>
      </c>
      <c r="M100" s="137"/>
      <c r="N100" s="11"/>
      <c r="O100" s="137"/>
      <c r="P100"/>
      <c r="Q100"/>
      <c r="R100"/>
      <c r="S100" s="11"/>
      <c r="T100" s="11"/>
      <c r="U100" s="16"/>
    </row>
    <row r="101" spans="2:21" ht="10.35" customHeight="1">
      <c r="B101" s="15"/>
      <c r="C101" s="11"/>
      <c r="D101" s="100"/>
      <c r="E101" s="41"/>
      <c r="F101" s="48" t="s">
        <v>32</v>
      </c>
      <c r="H101" s="401">
        <f>SUM('L2.2 (IO rsv) tabs =&gt;:&lt;= L2.2 (IO rsv) tabs'!H101)</f>
        <v>0</v>
      </c>
      <c r="I101" s="401">
        <f>SUM('L2.2 (IO rsv) tabs =&gt;:&lt;= L2.2 (IO rsv) tabs'!I101)</f>
        <v>0</v>
      </c>
      <c r="J101" s="402" t="s">
        <v>66</v>
      </c>
      <c r="K101" s="401">
        <f>SUM('L2.2 (IO rsv) tabs =&gt;:&lt;= L2.2 (IO rsv) tabs'!K101)</f>
        <v>0</v>
      </c>
      <c r="L101" s="401">
        <f>SUM('L2.2 (IO rsv) tabs =&gt;:&lt;= L2.2 (IO rsv) tabs'!L101)</f>
        <v>0</v>
      </c>
      <c r="M101" s="137"/>
      <c r="N101" s="11"/>
      <c r="O101" s="137"/>
      <c r="P101"/>
      <c r="Q101"/>
      <c r="R101"/>
      <c r="S101" s="11"/>
      <c r="T101" s="11"/>
      <c r="U101" s="16"/>
    </row>
    <row r="102" spans="2:21" ht="10.35" customHeight="1">
      <c r="B102" s="15"/>
      <c r="C102" s="11"/>
      <c r="D102" s="100"/>
      <c r="E102" s="41"/>
      <c r="F102" s="42" t="s">
        <v>8</v>
      </c>
      <c r="H102" s="401">
        <f>SUM('L2.2 (IO rsv) tabs =&gt;:&lt;= L2.2 (IO rsv) tabs'!H102)</f>
        <v>0</v>
      </c>
      <c r="I102" s="401">
        <f>SUM('L2.2 (IO rsv) tabs =&gt;:&lt;= L2.2 (IO rsv) tabs'!I102)</f>
        <v>0</v>
      </c>
      <c r="J102" s="401">
        <f>SUM('L2.2 (IO rsv) tabs =&gt;:&lt;= L2.2 (IO rsv) tabs'!J102)</f>
        <v>0</v>
      </c>
      <c r="K102" s="401">
        <f>SUM('L2.2 (IO rsv) tabs =&gt;:&lt;= L2.2 (IO rsv) tabs'!K102)</f>
        <v>0</v>
      </c>
      <c r="L102" s="401">
        <f>SUM('L2.2 (IO rsv) tabs =&gt;:&lt;= L2.2 (IO rsv) tabs'!L102)</f>
        <v>0</v>
      </c>
      <c r="M102" s="137"/>
      <c r="N102" s="11"/>
      <c r="O102" s="137"/>
      <c r="P102"/>
      <c r="Q102"/>
      <c r="R102"/>
      <c r="S102" s="11"/>
      <c r="T102" s="11"/>
      <c r="U102" s="16"/>
    </row>
    <row r="103" spans="2:21" ht="10.35" customHeight="1">
      <c r="B103" s="15"/>
      <c r="C103" s="11"/>
      <c r="D103" s="100"/>
      <c r="E103" s="160" t="s">
        <v>15</v>
      </c>
      <c r="F103" s="42"/>
      <c r="H103" s="139"/>
      <c r="I103" s="139"/>
      <c r="J103" s="139"/>
      <c r="K103" s="139"/>
      <c r="L103" s="139"/>
      <c r="M103" s="137"/>
      <c r="N103" s="11"/>
      <c r="O103" s="137"/>
      <c r="P103"/>
      <c r="Q103"/>
      <c r="R103"/>
      <c r="S103" s="11"/>
      <c r="T103" s="11"/>
      <c r="U103" s="16"/>
    </row>
    <row r="104" spans="2:21" ht="10.35" customHeight="1">
      <c r="B104" s="15"/>
      <c r="C104" s="11"/>
      <c r="D104" s="100"/>
      <c r="E104" s="41"/>
      <c r="F104" s="42" t="s">
        <v>16</v>
      </c>
      <c r="H104" s="401">
        <f>SUM('L2.2 (IO rsv) tabs =&gt;:&lt;= L2.2 (IO rsv) tabs'!H104)</f>
        <v>0</v>
      </c>
      <c r="I104" s="401">
        <f>SUM('L2.2 (IO rsv) tabs =&gt;:&lt;= L2.2 (IO rsv) tabs'!I104)</f>
        <v>0</v>
      </c>
      <c r="J104" s="401">
        <f>SUM('L2.2 (IO rsv) tabs =&gt;:&lt;= L2.2 (IO rsv) tabs'!J104)</f>
        <v>0</v>
      </c>
      <c r="K104" s="401">
        <f>SUM('L2.2 (IO rsv) tabs =&gt;:&lt;= L2.2 (IO rsv) tabs'!K104)</f>
        <v>0</v>
      </c>
      <c r="L104" s="401">
        <f>SUM('L2.2 (IO rsv) tabs =&gt;:&lt;= L2.2 (IO rsv) tabs'!L104)</f>
        <v>0</v>
      </c>
      <c r="M104" s="137"/>
      <c r="N104" s="11"/>
      <c r="O104" s="137"/>
      <c r="P104"/>
      <c r="Q104"/>
      <c r="R104"/>
      <c r="S104" s="11"/>
      <c r="T104" s="11"/>
      <c r="U104" s="16"/>
    </row>
    <row r="105" spans="2:21" ht="10.35" customHeight="1">
      <c r="B105" s="15"/>
      <c r="C105" s="11"/>
      <c r="D105" s="100"/>
      <c r="E105" s="41"/>
      <c r="F105" s="42" t="s">
        <v>17</v>
      </c>
      <c r="H105" s="401">
        <f>SUM('L2.2 (IO rsv) tabs =&gt;:&lt;= L2.2 (IO rsv) tabs'!H105)</f>
        <v>0</v>
      </c>
      <c r="I105" s="401">
        <f>SUM('L2.2 (IO rsv) tabs =&gt;:&lt;= L2.2 (IO rsv) tabs'!I105)</f>
        <v>0</v>
      </c>
      <c r="J105" s="401">
        <f>SUM('L2.2 (IO rsv) tabs =&gt;:&lt;= L2.2 (IO rsv) tabs'!J105)</f>
        <v>0</v>
      </c>
      <c r="K105" s="401">
        <f>SUM('L2.2 (IO rsv) tabs =&gt;:&lt;= L2.2 (IO rsv) tabs'!K105)</f>
        <v>0</v>
      </c>
      <c r="L105" s="401">
        <f>SUM('L2.2 (IO rsv) tabs =&gt;:&lt;= L2.2 (IO rsv) tabs'!L105)</f>
        <v>0</v>
      </c>
      <c r="M105" s="137"/>
      <c r="N105" s="11"/>
      <c r="O105" s="137"/>
      <c r="P105"/>
      <c r="Q105"/>
      <c r="R105"/>
      <c r="S105" s="11"/>
      <c r="T105" s="11"/>
      <c r="U105" s="16"/>
    </row>
    <row r="106" spans="2:21" ht="10.35" customHeight="1">
      <c r="B106" s="15"/>
      <c r="C106" s="11"/>
      <c r="D106" s="99"/>
      <c r="E106" s="43"/>
      <c r="F106" s="44" t="s">
        <v>8</v>
      </c>
      <c r="H106" s="404">
        <f>SUM('L2.2 (IO rsv) tabs =&gt;:&lt;= L2.2 (IO rsv) tabs'!H106)</f>
        <v>0</v>
      </c>
      <c r="I106" s="404">
        <f>SUM('L2.2 (IO rsv) tabs =&gt;:&lt;= L2.2 (IO rsv) tabs'!I106)</f>
        <v>0</v>
      </c>
      <c r="J106" s="404">
        <f>SUM('L2.2 (IO rsv) tabs =&gt;:&lt;= L2.2 (IO rsv) tabs'!J106)</f>
        <v>0</v>
      </c>
      <c r="K106" s="404">
        <f>SUM('L2.2 (IO rsv) tabs =&gt;:&lt;= L2.2 (IO rsv) tabs'!K106)</f>
        <v>0</v>
      </c>
      <c r="L106" s="404">
        <f>SUM('L2.2 (IO rsv) tabs =&gt;:&lt;= L2.2 (IO rsv) tabs'!L106)</f>
        <v>0</v>
      </c>
      <c r="M106" s="137"/>
      <c r="N106" s="11"/>
      <c r="O106" s="137"/>
      <c r="P106"/>
      <c r="Q106"/>
      <c r="R106"/>
      <c r="S106" s="11"/>
      <c r="T106" s="11"/>
      <c r="U106" s="16"/>
    </row>
    <row r="107" spans="2:21" ht="10.35" customHeight="1">
      <c r="B107" s="15"/>
      <c r="C107" s="11"/>
      <c r="D107" s="11"/>
      <c r="E107" s="11"/>
      <c r="F107" s="11"/>
      <c r="H107" s="126"/>
      <c r="I107" s="126"/>
      <c r="J107" s="126"/>
      <c r="K107" s="126"/>
      <c r="L107" s="126"/>
      <c r="N107" s="11"/>
      <c r="P107" s="126"/>
      <c r="Q107" s="126"/>
      <c r="R107" s="126"/>
      <c r="S107" s="11"/>
      <c r="T107" s="11"/>
      <c r="U107" s="16"/>
    </row>
    <row r="108" spans="2:21" ht="10.35" customHeight="1">
      <c r="B108" s="15"/>
      <c r="C108" s="190">
        <v>3</v>
      </c>
      <c r="D108" s="187" t="s">
        <v>294</v>
      </c>
      <c r="E108" s="167"/>
      <c r="F108" s="167"/>
      <c r="G108" s="167"/>
      <c r="H108" s="186"/>
      <c r="I108" s="186"/>
      <c r="J108" s="186"/>
      <c r="K108" s="186"/>
      <c r="L108" s="186"/>
      <c r="M108" s="186"/>
      <c r="N108" s="167"/>
      <c r="O108" s="186"/>
      <c r="P108" s="186"/>
      <c r="Q108" s="186"/>
      <c r="R108" s="186"/>
      <c r="S108" s="167"/>
      <c r="T108" s="167"/>
      <c r="U108" s="16"/>
    </row>
    <row r="109" spans="2:21" ht="10.35" customHeight="1">
      <c r="B109" s="15"/>
      <c r="C109" s="11"/>
      <c r="D109" s="96"/>
      <c r="E109" s="11"/>
      <c r="F109" s="11"/>
      <c r="H109" s="126"/>
      <c r="I109" s="126"/>
      <c r="J109" s="126"/>
      <c r="K109" s="126"/>
      <c r="L109" s="126"/>
      <c r="N109" s="11"/>
      <c r="P109" s="126"/>
      <c r="Q109" s="126"/>
      <c r="R109" s="126"/>
      <c r="S109" s="11"/>
      <c r="T109" s="11"/>
      <c r="U109" s="16"/>
    </row>
    <row r="110" spans="2:21" ht="10.35" customHeight="1">
      <c r="B110" s="15"/>
      <c r="C110" s="11"/>
      <c r="D110" s="191" t="s">
        <v>0</v>
      </c>
      <c r="E110" s="192" t="s">
        <v>99</v>
      </c>
      <c r="F110" s="193"/>
      <c r="H110" s="389" t="s">
        <v>378</v>
      </c>
      <c r="I110" s="389" t="s">
        <v>302</v>
      </c>
      <c r="J110" s="389" t="s">
        <v>358</v>
      </c>
      <c r="K110" s="389" t="s">
        <v>100</v>
      </c>
      <c r="L110" s="389" t="s">
        <v>101</v>
      </c>
      <c r="N110" s="11"/>
      <c r="P110" s="126"/>
      <c r="Q110" s="126"/>
      <c r="R110" s="126"/>
      <c r="S110" s="11"/>
      <c r="T110" s="11"/>
      <c r="U110" s="16"/>
    </row>
    <row r="111" spans="2:21" ht="10.35" customHeight="1">
      <c r="B111" s="15"/>
      <c r="C111" s="11"/>
      <c r="D111" s="97" t="s">
        <v>1</v>
      </c>
      <c r="E111" s="39" t="s">
        <v>357</v>
      </c>
      <c r="F111" s="40"/>
      <c r="H111" s="405">
        <f>SUM(H32:H73)-SUM(H42:H47,H58:H63)</f>
        <v>0</v>
      </c>
      <c r="I111" s="405">
        <f>L2.1_Ind_CV!I111</f>
        <v>0</v>
      </c>
      <c r="J111" s="456" t="str">
        <f>IF(L2.1_Ind_CV!J111="","N/A",L2.1_Ind_CV!J111)</f>
        <v>N/A</v>
      </c>
      <c r="K111" s="412">
        <v>1</v>
      </c>
      <c r="L111" s="177" t="str">
        <f>IFERROR(IF(ABS(H111-I111)&lt;=K111,"OK","ERROR"),"ERROR")</f>
        <v>OK</v>
      </c>
      <c r="N111" s="11"/>
      <c r="P111" s="126"/>
      <c r="Q111" s="126"/>
      <c r="R111" s="126"/>
      <c r="S111" s="11"/>
      <c r="T111" s="11"/>
      <c r="U111" s="16"/>
    </row>
    <row r="112" spans="2:21" ht="10.35" customHeight="1">
      <c r="B112" s="15"/>
      <c r="C112" s="11"/>
      <c r="D112" s="100"/>
      <c r="E112" s="41" t="s">
        <v>121</v>
      </c>
      <c r="F112" s="42"/>
      <c r="H112" s="407">
        <f>SUM(H113:H115)</f>
        <v>0</v>
      </c>
      <c r="I112" s="410"/>
      <c r="J112" s="457"/>
      <c r="K112" s="414">
        <v>1</v>
      </c>
      <c r="L112" s="178" t="str">
        <f t="shared" ref="L112" si="0">IFERROR(IF(ABS(H112-I112)&lt;=K112,"OK","ERROR"),"ERROR")</f>
        <v>OK</v>
      </c>
      <c r="N112" s="11"/>
      <c r="P112" s="126"/>
      <c r="Q112" s="126"/>
      <c r="R112" s="126"/>
      <c r="S112" s="11"/>
      <c r="T112" s="11"/>
      <c r="U112" s="16"/>
    </row>
    <row r="113" spans="2:21" ht="10.35" customHeight="1">
      <c r="B113" s="15"/>
      <c r="C113" s="11"/>
      <c r="D113" s="100"/>
      <c r="E113" s="41"/>
      <c r="F113" s="42" t="s">
        <v>717</v>
      </c>
      <c r="H113" s="407">
        <f>SUM(I32:I73)</f>
        <v>0</v>
      </c>
      <c r="I113" s="406"/>
      <c r="J113" s="458"/>
      <c r="K113" s="413"/>
      <c r="L113" s="179"/>
      <c r="N113" s="11"/>
      <c r="P113" s="126"/>
      <c r="Q113" s="126"/>
      <c r="R113" s="126"/>
      <c r="S113" s="11"/>
      <c r="T113" s="11"/>
      <c r="U113" s="16"/>
    </row>
    <row r="114" spans="2:21" ht="10.35" customHeight="1">
      <c r="B114" s="15"/>
      <c r="C114" s="11"/>
      <c r="D114" s="100"/>
      <c r="E114" s="41"/>
      <c r="F114" s="42" t="s">
        <v>122</v>
      </c>
      <c r="H114" s="410"/>
      <c r="I114" s="406"/>
      <c r="J114" s="458"/>
      <c r="K114" s="413"/>
      <c r="L114" s="179"/>
      <c r="N114" s="11"/>
      <c r="P114" s="126"/>
      <c r="Q114" s="126"/>
      <c r="R114" s="126"/>
      <c r="S114" s="11"/>
      <c r="T114" s="11"/>
      <c r="U114" s="16"/>
    </row>
    <row r="115" spans="2:21" ht="10.35" customHeight="1">
      <c r="B115" s="15"/>
      <c r="C115" s="11"/>
      <c r="D115" s="100"/>
      <c r="E115" s="41"/>
      <c r="F115" s="42" t="s">
        <v>714</v>
      </c>
      <c r="H115" s="410"/>
      <c r="I115" s="406"/>
      <c r="J115" s="458"/>
      <c r="K115" s="413"/>
      <c r="L115" s="179"/>
      <c r="N115" s="11"/>
      <c r="P115" s="126"/>
      <c r="Q115" s="126"/>
      <c r="R115" s="126"/>
      <c r="S115" s="11"/>
      <c r="T115" s="11"/>
      <c r="U115" s="16"/>
    </row>
    <row r="116" spans="2:21" ht="10.35" customHeight="1">
      <c r="B116" s="15"/>
      <c r="C116" s="11"/>
      <c r="D116" s="100"/>
      <c r="E116" s="41" t="s">
        <v>69</v>
      </c>
      <c r="F116" s="42"/>
      <c r="H116" s="407">
        <f>SUM(J32:J73)</f>
        <v>0</v>
      </c>
      <c r="I116" s="407">
        <f>L2.1_Ind_CV!I116</f>
        <v>0</v>
      </c>
      <c r="J116" s="459" t="str">
        <f>IF(L2.1_Ind_CV!J116="","N/A",L2.1_Ind_CV!J116)</f>
        <v>N/A</v>
      </c>
      <c r="K116" s="414">
        <v>1</v>
      </c>
      <c r="L116" s="178" t="str">
        <f t="shared" ref="L116:L119" si="1">IFERROR(IF(ABS(H116-I116)&lt;=K116,"OK","ERROR"),"ERROR")</f>
        <v>OK</v>
      </c>
      <c r="N116" s="11"/>
      <c r="P116" s="126"/>
      <c r="Q116" s="126"/>
      <c r="R116" s="126"/>
      <c r="S116" s="11"/>
      <c r="T116" s="11"/>
      <c r="U116" s="16"/>
    </row>
    <row r="117" spans="2:21" ht="10.35" customHeight="1">
      <c r="B117" s="15"/>
      <c r="C117" s="11"/>
      <c r="D117" s="99"/>
      <c r="E117" s="43" t="s">
        <v>716</v>
      </c>
      <c r="F117" s="44"/>
      <c r="H117" s="408">
        <f>SUM(K32:K73)</f>
        <v>0</v>
      </c>
      <c r="I117" s="408">
        <f>L2.1_Ind_CV!I117</f>
        <v>0</v>
      </c>
      <c r="J117" s="460" t="str">
        <f>IF(L2.1_Ind_CV!J117="","N/A",L2.1_Ind_CV!J117)</f>
        <v>N/A</v>
      </c>
      <c r="K117" s="415">
        <v>1</v>
      </c>
      <c r="L117" s="180" t="str">
        <f t="shared" si="1"/>
        <v>OK</v>
      </c>
      <c r="N117" s="11"/>
      <c r="P117" s="126"/>
      <c r="Q117" s="126"/>
      <c r="R117" s="126"/>
      <c r="S117" s="11"/>
      <c r="T117" s="11"/>
      <c r="U117" s="16"/>
    </row>
    <row r="118" spans="2:21" ht="10.35" customHeight="1">
      <c r="B118" s="15"/>
      <c r="C118" s="11"/>
      <c r="D118" s="97" t="s">
        <v>18</v>
      </c>
      <c r="E118" s="39" t="s">
        <v>58</v>
      </c>
      <c r="F118" s="40"/>
      <c r="H118" s="405">
        <f>H74</f>
        <v>0</v>
      </c>
      <c r="I118" s="405">
        <f>L2.1_Ind_CV!I118</f>
        <v>0</v>
      </c>
      <c r="J118" s="456" t="str">
        <f>IF(L2.1_Ind_CV!J118="","N/A",L2.1_Ind_CV!J118)</f>
        <v>N/A</v>
      </c>
      <c r="K118" s="412">
        <v>1</v>
      </c>
      <c r="L118" s="177" t="str">
        <f t="shared" si="1"/>
        <v>OK</v>
      </c>
      <c r="N118" s="11"/>
      <c r="P118" s="126"/>
      <c r="Q118" s="126"/>
      <c r="R118" s="126"/>
      <c r="S118" s="11"/>
      <c r="T118" s="11"/>
      <c r="U118" s="16"/>
    </row>
    <row r="119" spans="2:21" ht="10.35" customHeight="1">
      <c r="B119" s="15"/>
      <c r="C119" s="11"/>
      <c r="D119" s="100"/>
      <c r="E119" s="41" t="s">
        <v>121</v>
      </c>
      <c r="F119" s="42"/>
      <c r="H119" s="407">
        <f>SUM(H120:H122)</f>
        <v>0</v>
      </c>
      <c r="I119" s="410"/>
      <c r="J119" s="457"/>
      <c r="K119" s="414">
        <v>1</v>
      </c>
      <c r="L119" s="178" t="str">
        <f t="shared" si="1"/>
        <v>OK</v>
      </c>
      <c r="N119" s="11"/>
      <c r="P119" s="126"/>
      <c r="Q119" s="126"/>
      <c r="R119" s="126"/>
      <c r="S119" s="11"/>
      <c r="T119" s="11"/>
      <c r="U119" s="16"/>
    </row>
    <row r="120" spans="2:21" ht="10.35" customHeight="1">
      <c r="B120" s="15"/>
      <c r="C120" s="11"/>
      <c r="D120" s="100"/>
      <c r="E120" s="41"/>
      <c r="F120" s="42" t="s">
        <v>29</v>
      </c>
      <c r="H120" s="407">
        <f>I74</f>
        <v>0</v>
      </c>
      <c r="I120" s="406"/>
      <c r="J120" s="458"/>
      <c r="K120" s="413"/>
      <c r="L120" s="179"/>
      <c r="N120" s="11"/>
      <c r="P120" s="126"/>
      <c r="Q120" s="126"/>
      <c r="R120" s="126"/>
      <c r="S120" s="11"/>
      <c r="T120" s="11"/>
      <c r="U120" s="16"/>
    </row>
    <row r="121" spans="2:21" ht="10.35" customHeight="1">
      <c r="B121" s="15"/>
      <c r="C121" s="11"/>
      <c r="D121" s="100"/>
      <c r="E121" s="41"/>
      <c r="F121" s="42" t="s">
        <v>122</v>
      </c>
      <c r="H121" s="410"/>
      <c r="I121" s="406"/>
      <c r="J121" s="458"/>
      <c r="K121" s="413"/>
      <c r="L121" s="179"/>
      <c r="N121" s="11"/>
      <c r="P121" s="126"/>
      <c r="Q121" s="126"/>
      <c r="R121" s="126"/>
      <c r="S121" s="11"/>
      <c r="T121" s="11"/>
      <c r="U121" s="16"/>
    </row>
    <row r="122" spans="2:21" ht="10.35" customHeight="1">
      <c r="B122" s="15"/>
      <c r="C122" s="11"/>
      <c r="D122" s="100"/>
      <c r="E122" s="41"/>
      <c r="F122" s="42" t="s">
        <v>714</v>
      </c>
      <c r="H122" s="410"/>
      <c r="I122" s="406"/>
      <c r="J122" s="458"/>
      <c r="K122" s="413"/>
      <c r="L122" s="179"/>
      <c r="N122" s="11"/>
      <c r="P122" s="126"/>
      <c r="Q122" s="126"/>
      <c r="R122" s="126"/>
      <c r="S122" s="11"/>
      <c r="T122" s="11"/>
      <c r="U122" s="16"/>
    </row>
    <row r="123" spans="2:21" ht="10.35" customHeight="1">
      <c r="B123" s="15"/>
      <c r="C123" s="11"/>
      <c r="D123" s="99"/>
      <c r="E123" s="43" t="s">
        <v>716</v>
      </c>
      <c r="F123" s="44"/>
      <c r="H123" s="408">
        <f>K74</f>
        <v>0</v>
      </c>
      <c r="I123" s="408">
        <f>L2.1_Ind_CV!I123</f>
        <v>0</v>
      </c>
      <c r="J123" s="460" t="str">
        <f>IF(L2.1_Ind_CV!J123="","N/A",L2.1_Ind_CV!J123)</f>
        <v>N/A</v>
      </c>
      <c r="K123" s="415">
        <v>1</v>
      </c>
      <c r="L123" s="180" t="str">
        <f t="shared" ref="L123:L130" si="2">IFERROR(IF(ABS(H123-I123)&lt;=K123,"OK","ERROR"),"ERROR")</f>
        <v>OK</v>
      </c>
      <c r="N123" s="11"/>
      <c r="P123" s="126"/>
      <c r="Q123" s="126"/>
      <c r="R123" s="126"/>
      <c r="S123" s="11"/>
      <c r="T123" s="11"/>
      <c r="U123" s="16"/>
    </row>
    <row r="124" spans="2:21" ht="10.35" customHeight="1">
      <c r="B124" s="15"/>
      <c r="C124" s="11"/>
      <c r="D124" s="97" t="s">
        <v>28</v>
      </c>
      <c r="E124" s="39" t="s">
        <v>357</v>
      </c>
      <c r="F124" s="40"/>
      <c r="H124" s="405">
        <f>SUM(H89:H106)-SUM(H97:H102)</f>
        <v>0</v>
      </c>
      <c r="I124" s="405">
        <f>L2.1_Ind_CV!I124</f>
        <v>0</v>
      </c>
      <c r="J124" s="456" t="str">
        <f>IF(L2.1_Ind_CV!J124="","N/A",L2.1_Ind_CV!J124)</f>
        <v>N/A</v>
      </c>
      <c r="K124" s="412">
        <v>1</v>
      </c>
      <c r="L124" s="177" t="str">
        <f t="shared" si="2"/>
        <v>OK</v>
      </c>
      <c r="N124" s="11"/>
      <c r="P124" s="126"/>
      <c r="Q124" s="126"/>
      <c r="R124" s="126"/>
      <c r="S124" s="11"/>
      <c r="T124" s="11"/>
      <c r="U124" s="16"/>
    </row>
    <row r="125" spans="2:21" ht="10.35" hidden="1" customHeight="1">
      <c r="B125" s="15"/>
      <c r="C125" s="11"/>
      <c r="D125" s="100"/>
      <c r="E125" s="41" t="s">
        <v>53</v>
      </c>
      <c r="F125" s="42"/>
      <c r="H125" s="406"/>
      <c r="I125" s="406"/>
      <c r="J125" s="458"/>
      <c r="K125" s="413"/>
      <c r="L125" s="179"/>
      <c r="N125" s="11"/>
      <c r="P125" s="126"/>
      <c r="Q125" s="126"/>
      <c r="R125" s="126"/>
      <c r="S125" s="11"/>
      <c r="T125" s="11"/>
      <c r="U125" s="16"/>
    </row>
    <row r="126" spans="2:21" ht="10.35" customHeight="1">
      <c r="B126" s="15"/>
      <c r="C126" s="11"/>
      <c r="D126" s="100"/>
      <c r="E126" s="41" t="s">
        <v>557</v>
      </c>
      <c r="F126" s="42"/>
      <c r="H126" s="407">
        <f>SUM(I89:I106)</f>
        <v>0</v>
      </c>
      <c r="I126" s="410"/>
      <c r="J126" s="457"/>
      <c r="K126" s="414">
        <v>1</v>
      </c>
      <c r="L126" s="178" t="str">
        <f t="shared" si="2"/>
        <v>OK</v>
      </c>
      <c r="N126" s="11"/>
      <c r="P126" s="126"/>
      <c r="Q126" s="126"/>
      <c r="R126" s="126"/>
      <c r="S126" s="11"/>
      <c r="T126" s="11"/>
      <c r="U126" s="16"/>
    </row>
    <row r="127" spans="2:21" ht="10.35" customHeight="1">
      <c r="B127" s="15"/>
      <c r="C127" s="11"/>
      <c r="D127" s="100"/>
      <c r="E127" s="41" t="s">
        <v>69</v>
      </c>
      <c r="F127" s="42"/>
      <c r="H127" s="407">
        <f>SUM(J89:J106)</f>
        <v>0</v>
      </c>
      <c r="I127" s="407">
        <f>L2.1_Ind_CV!I127</f>
        <v>0</v>
      </c>
      <c r="J127" s="459" t="str">
        <f>IF(L2.1_Ind_CV!J127="","N/A",L2.1_Ind_CV!J127)</f>
        <v>N/A</v>
      </c>
      <c r="K127" s="414">
        <v>1</v>
      </c>
      <c r="L127" s="178" t="str">
        <f t="shared" si="2"/>
        <v>OK</v>
      </c>
      <c r="N127" s="11"/>
      <c r="P127" s="126"/>
      <c r="Q127" s="126"/>
      <c r="R127" s="126"/>
      <c r="S127" s="11"/>
      <c r="T127" s="11"/>
      <c r="U127" s="16"/>
    </row>
    <row r="128" spans="2:21" ht="10.35" customHeight="1">
      <c r="B128" s="15"/>
      <c r="C128" s="11"/>
      <c r="D128" s="99"/>
      <c r="E128" s="43" t="s">
        <v>716</v>
      </c>
      <c r="F128" s="44"/>
      <c r="H128" s="408">
        <f>SUM(K89:K106)</f>
        <v>0</v>
      </c>
      <c r="I128" s="408">
        <f>L2.1_Ind_CV!I128</f>
        <v>0</v>
      </c>
      <c r="J128" s="460" t="str">
        <f>IF(L2.1_Ind_CV!J128="","N/A",L2.1_Ind_CV!J128)</f>
        <v>N/A</v>
      </c>
      <c r="K128" s="415">
        <v>1</v>
      </c>
      <c r="L128" s="180" t="str">
        <f t="shared" si="2"/>
        <v>OK</v>
      </c>
      <c r="N128" s="11"/>
      <c r="P128" s="126"/>
      <c r="Q128" s="126"/>
      <c r="R128" s="126"/>
      <c r="S128" s="11"/>
      <c r="T128" s="11"/>
      <c r="U128" s="16"/>
    </row>
    <row r="129" spans="2:21" ht="10.35" customHeight="1">
      <c r="B129" s="15"/>
      <c r="C129" s="11"/>
      <c r="D129" s="97" t="s">
        <v>20</v>
      </c>
      <c r="E129" s="39" t="s">
        <v>58</v>
      </c>
      <c r="F129" s="40"/>
      <c r="H129" s="405">
        <f>SUM(H75:H80)</f>
        <v>0</v>
      </c>
      <c r="I129" s="405">
        <f>L2.1_Ind_CV!I129</f>
        <v>0</v>
      </c>
      <c r="J129" s="456" t="str">
        <f>IF(L2.1_Ind_CV!J129="","N/A",L2.1_Ind_CV!J129)</f>
        <v>N/A</v>
      </c>
      <c r="K129" s="412">
        <v>1</v>
      </c>
      <c r="L129" s="177" t="str">
        <f t="shared" si="2"/>
        <v>OK</v>
      </c>
      <c r="N129" s="11"/>
      <c r="P129" s="126"/>
      <c r="Q129" s="126"/>
      <c r="R129" s="126"/>
      <c r="S129" s="11"/>
      <c r="T129" s="11"/>
      <c r="U129" s="16"/>
    </row>
    <row r="130" spans="2:21" ht="10.35" customHeight="1">
      <c r="B130" s="15"/>
      <c r="C130" s="11"/>
      <c r="D130" s="100"/>
      <c r="E130" s="41" t="s">
        <v>121</v>
      </c>
      <c r="F130" s="42"/>
      <c r="H130" s="407">
        <f>SUM(H131:H133)</f>
        <v>0</v>
      </c>
      <c r="I130" s="410"/>
      <c r="J130" s="457"/>
      <c r="K130" s="414">
        <v>1</v>
      </c>
      <c r="L130" s="178" t="str">
        <f t="shared" si="2"/>
        <v>OK</v>
      </c>
      <c r="N130" s="11"/>
      <c r="P130" s="126"/>
      <c r="Q130" s="126"/>
      <c r="R130" s="126"/>
      <c r="S130" s="11"/>
      <c r="T130" s="11"/>
      <c r="U130" s="16"/>
    </row>
    <row r="131" spans="2:21" ht="10.35" customHeight="1">
      <c r="B131" s="15"/>
      <c r="C131" s="11"/>
      <c r="D131" s="100"/>
      <c r="E131" s="41"/>
      <c r="F131" s="42" t="s">
        <v>29</v>
      </c>
      <c r="H131" s="407">
        <f>SUM(I75:I80)</f>
        <v>0</v>
      </c>
      <c r="I131" s="406"/>
      <c r="J131" s="458"/>
      <c r="K131" s="413"/>
      <c r="L131" s="179"/>
      <c r="N131" s="11"/>
      <c r="P131" s="126"/>
      <c r="Q131" s="126"/>
      <c r="R131" s="126"/>
      <c r="S131" s="11"/>
      <c r="T131" s="11"/>
      <c r="U131" s="16"/>
    </row>
    <row r="132" spans="2:21" ht="10.35" customHeight="1">
      <c r="B132" s="15"/>
      <c r="C132" s="11"/>
      <c r="D132" s="100"/>
      <c r="E132" s="41"/>
      <c r="F132" s="42" t="s">
        <v>122</v>
      </c>
      <c r="H132" s="410"/>
      <c r="I132" s="406"/>
      <c r="J132" s="458"/>
      <c r="K132" s="413"/>
      <c r="L132" s="179"/>
      <c r="N132" s="11"/>
      <c r="P132" s="126"/>
      <c r="Q132" s="126"/>
      <c r="R132" s="126"/>
      <c r="S132" s="11"/>
      <c r="T132" s="11"/>
      <c r="U132" s="16"/>
    </row>
    <row r="133" spans="2:21" ht="10.35" customHeight="1">
      <c r="B133" s="15"/>
      <c r="C133" s="11"/>
      <c r="D133" s="100"/>
      <c r="E133" s="41"/>
      <c r="F133" s="42" t="s">
        <v>714</v>
      </c>
      <c r="H133" s="410"/>
      <c r="I133" s="406"/>
      <c r="J133" s="458"/>
      <c r="K133" s="413"/>
      <c r="L133" s="179"/>
      <c r="N133" s="11"/>
      <c r="P133" s="126"/>
      <c r="Q133" s="126"/>
      <c r="R133" s="126"/>
      <c r="S133" s="11"/>
      <c r="T133" s="11"/>
      <c r="U133" s="16"/>
    </row>
    <row r="134" spans="2:21" ht="10.35" customHeight="1">
      <c r="B134" s="15"/>
      <c r="C134" s="11"/>
      <c r="D134" s="99"/>
      <c r="E134" s="43" t="s">
        <v>716</v>
      </c>
      <c r="F134" s="44"/>
      <c r="H134" s="408">
        <f>SUM(K75:K80)</f>
        <v>0</v>
      </c>
      <c r="I134" s="408">
        <f>L2.1_Ind_CV!I134</f>
        <v>0</v>
      </c>
      <c r="J134" s="460" t="str">
        <f>IF(L2.1_Ind_CV!J134="","N/A",L2.1_Ind_CV!J134)</f>
        <v>N/A</v>
      </c>
      <c r="K134" s="415">
        <v>1</v>
      </c>
      <c r="L134" s="180" t="str">
        <f t="shared" ref="L134:L136" si="3">IFERROR(IF(ABS(H134-I134)&lt;=K134,"OK","ERROR"),"ERROR")</f>
        <v>OK</v>
      </c>
      <c r="N134" s="11"/>
      <c r="P134" s="126"/>
      <c r="Q134" s="126"/>
      <c r="R134" s="126"/>
      <c r="S134" s="11"/>
      <c r="T134" s="11"/>
      <c r="U134" s="16"/>
    </row>
    <row r="135" spans="2:21" ht="10.35" customHeight="1">
      <c r="B135" s="15"/>
      <c r="C135" s="11"/>
      <c r="D135" s="97" t="s">
        <v>24</v>
      </c>
      <c r="E135" s="39" t="s">
        <v>58</v>
      </c>
      <c r="F135" s="40"/>
      <c r="H135" s="405">
        <f>H81</f>
        <v>0</v>
      </c>
      <c r="I135" s="405">
        <f>L2.1_Ind_CV!I135</f>
        <v>0</v>
      </c>
      <c r="J135" s="456" t="str">
        <f>IF(L2.1_Ind_CV!J135="","N/A",L2.1_Ind_CV!J135)</f>
        <v>N/A</v>
      </c>
      <c r="K135" s="412">
        <v>1</v>
      </c>
      <c r="L135" s="177" t="str">
        <f t="shared" si="3"/>
        <v>OK</v>
      </c>
      <c r="N135" s="11"/>
      <c r="P135" s="126"/>
      <c r="Q135" s="126"/>
      <c r="R135" s="126"/>
      <c r="S135" s="11"/>
      <c r="T135" s="11"/>
      <c r="U135" s="16"/>
    </row>
    <row r="136" spans="2:21" ht="10.35" customHeight="1">
      <c r="B136" s="15"/>
      <c r="C136" s="11"/>
      <c r="D136" s="100"/>
      <c r="E136" s="41" t="s">
        <v>121</v>
      </c>
      <c r="F136" s="42"/>
      <c r="H136" s="407">
        <f>SUM(H137:H139)</f>
        <v>0</v>
      </c>
      <c r="I136" s="410"/>
      <c r="J136" s="457"/>
      <c r="K136" s="414">
        <v>1</v>
      </c>
      <c r="L136" s="178" t="str">
        <f t="shared" si="3"/>
        <v>OK</v>
      </c>
      <c r="N136" s="11"/>
      <c r="P136" s="126"/>
      <c r="Q136" s="126"/>
      <c r="R136" s="126"/>
      <c r="S136" s="11"/>
      <c r="T136" s="11"/>
      <c r="U136" s="16"/>
    </row>
    <row r="137" spans="2:21" ht="10.35" customHeight="1">
      <c r="B137" s="15"/>
      <c r="C137" s="11"/>
      <c r="D137" s="100"/>
      <c r="E137" s="41"/>
      <c r="F137" s="42" t="s">
        <v>29</v>
      </c>
      <c r="H137" s="407">
        <f>I81</f>
        <v>0</v>
      </c>
      <c r="I137" s="406"/>
      <c r="J137" s="458"/>
      <c r="K137" s="413"/>
      <c r="L137" s="179"/>
      <c r="N137" s="11"/>
      <c r="P137" s="126"/>
      <c r="Q137" s="126"/>
      <c r="R137" s="126"/>
      <c r="S137" s="11"/>
      <c r="T137" s="11"/>
      <c r="U137" s="16"/>
    </row>
    <row r="138" spans="2:21" ht="10.35" customHeight="1">
      <c r="B138" s="15"/>
      <c r="C138" s="11"/>
      <c r="D138" s="100"/>
      <c r="E138" s="41"/>
      <c r="F138" s="42" t="s">
        <v>122</v>
      </c>
      <c r="H138" s="410"/>
      <c r="I138" s="406"/>
      <c r="J138" s="458"/>
      <c r="K138" s="413"/>
      <c r="L138" s="179"/>
      <c r="N138" s="11"/>
      <c r="P138" s="126"/>
      <c r="Q138" s="126"/>
      <c r="R138" s="126"/>
      <c r="S138" s="11"/>
      <c r="T138" s="11"/>
      <c r="U138" s="16"/>
    </row>
    <row r="139" spans="2:21" ht="10.35" customHeight="1">
      <c r="B139" s="15"/>
      <c r="C139" s="11"/>
      <c r="D139" s="100"/>
      <c r="E139" s="41"/>
      <c r="F139" s="42" t="s">
        <v>714</v>
      </c>
      <c r="H139" s="410"/>
      <c r="I139" s="406"/>
      <c r="J139" s="458"/>
      <c r="K139" s="413"/>
      <c r="L139" s="179"/>
      <c r="N139" s="11"/>
      <c r="P139" s="126"/>
      <c r="Q139" s="126"/>
      <c r="R139" s="126"/>
      <c r="S139" s="11"/>
      <c r="T139" s="11"/>
      <c r="U139" s="16"/>
    </row>
    <row r="140" spans="2:21" ht="10.35" customHeight="1">
      <c r="B140" s="15"/>
      <c r="C140" s="11"/>
      <c r="D140" s="99"/>
      <c r="E140" s="43" t="s">
        <v>716</v>
      </c>
      <c r="F140" s="44"/>
      <c r="H140" s="408">
        <f>K81</f>
        <v>0</v>
      </c>
      <c r="I140" s="408">
        <f>L2.1_Ind_CV!I140</f>
        <v>0</v>
      </c>
      <c r="J140" s="460" t="str">
        <f>IF(L2.1_Ind_CV!J140="","N/A",L2.1_Ind_CV!J140)</f>
        <v>N/A</v>
      </c>
      <c r="K140" s="415">
        <v>1</v>
      </c>
      <c r="L140" s="180" t="str">
        <f t="shared" ref="L140:L142" si="4">IFERROR(IF(ABS(H140-I140)&lt;=K140,"OK","ERROR"),"ERROR")</f>
        <v>OK</v>
      </c>
      <c r="N140" s="11"/>
      <c r="P140" s="126"/>
      <c r="Q140" s="126"/>
      <c r="R140" s="126"/>
      <c r="S140" s="11"/>
      <c r="T140" s="11"/>
      <c r="U140" s="16"/>
    </row>
    <row r="141" spans="2:21" ht="10.35" customHeight="1">
      <c r="B141" s="15"/>
      <c r="C141" s="11"/>
      <c r="D141" s="97" t="s">
        <v>26</v>
      </c>
      <c r="E141" s="39" t="s">
        <v>58</v>
      </c>
      <c r="F141" s="40"/>
      <c r="H141" s="405">
        <f>H82</f>
        <v>0</v>
      </c>
      <c r="I141" s="405">
        <f>L2.1_Ind_CV!I141</f>
        <v>0</v>
      </c>
      <c r="J141" s="456" t="str">
        <f>IF(L2.1_Ind_CV!J141="","N/A",L2.1_Ind_CV!J141)</f>
        <v>N/A</v>
      </c>
      <c r="K141" s="412">
        <v>1</v>
      </c>
      <c r="L141" s="177" t="str">
        <f t="shared" si="4"/>
        <v>OK</v>
      </c>
      <c r="N141" s="11"/>
      <c r="P141" s="126"/>
      <c r="Q141" s="126"/>
      <c r="R141" s="126"/>
      <c r="S141" s="11"/>
      <c r="T141" s="11"/>
      <c r="U141" s="16"/>
    </row>
    <row r="142" spans="2:21" ht="10.35" customHeight="1">
      <c r="B142" s="15"/>
      <c r="C142" s="11"/>
      <c r="D142" s="100"/>
      <c r="E142" s="41" t="s">
        <v>121</v>
      </c>
      <c r="F142" s="42"/>
      <c r="H142" s="407">
        <f>SUM(H143:H145)</f>
        <v>0</v>
      </c>
      <c r="I142" s="410"/>
      <c r="J142" s="457"/>
      <c r="K142" s="414">
        <v>1</v>
      </c>
      <c r="L142" s="178" t="str">
        <f t="shared" si="4"/>
        <v>OK</v>
      </c>
      <c r="N142" s="11"/>
      <c r="P142" s="126"/>
      <c r="Q142" s="126"/>
      <c r="R142" s="126"/>
      <c r="S142" s="11"/>
      <c r="T142" s="11"/>
      <c r="U142" s="16"/>
    </row>
    <row r="143" spans="2:21" ht="10.35" customHeight="1">
      <c r="B143" s="15"/>
      <c r="C143" s="11"/>
      <c r="D143" s="100"/>
      <c r="E143" s="41"/>
      <c r="F143" s="42" t="s">
        <v>29</v>
      </c>
      <c r="H143" s="407">
        <f>I82</f>
        <v>0</v>
      </c>
      <c r="I143" s="406"/>
      <c r="J143" s="458"/>
      <c r="K143" s="413"/>
      <c r="L143" s="179"/>
      <c r="N143" s="11"/>
      <c r="P143" s="126"/>
      <c r="Q143" s="126"/>
      <c r="R143" s="126"/>
      <c r="S143" s="11"/>
      <c r="T143" s="11"/>
      <c r="U143" s="16"/>
    </row>
    <row r="144" spans="2:21" ht="10.35" customHeight="1">
      <c r="B144" s="15"/>
      <c r="C144" s="11"/>
      <c r="D144" s="100"/>
      <c r="E144" s="41"/>
      <c r="F144" s="42" t="s">
        <v>122</v>
      </c>
      <c r="H144" s="410"/>
      <c r="I144" s="406"/>
      <c r="J144" s="458"/>
      <c r="K144" s="413"/>
      <c r="L144" s="179"/>
      <c r="N144" s="11"/>
      <c r="P144" s="126"/>
      <c r="Q144" s="126"/>
      <c r="R144" s="126"/>
      <c r="S144" s="11"/>
      <c r="T144" s="11"/>
      <c r="U144" s="16"/>
    </row>
    <row r="145" spans="2:21" ht="10.35" customHeight="1">
      <c r="B145" s="15"/>
      <c r="C145" s="11"/>
      <c r="D145" s="100"/>
      <c r="E145" s="41"/>
      <c r="F145" s="42" t="s">
        <v>714</v>
      </c>
      <c r="H145" s="410"/>
      <c r="I145" s="406"/>
      <c r="J145" s="458"/>
      <c r="K145" s="413"/>
      <c r="L145" s="179"/>
      <c r="N145" s="11"/>
      <c r="P145" s="126"/>
      <c r="Q145" s="126"/>
      <c r="R145" s="126"/>
      <c r="S145" s="11"/>
      <c r="T145" s="11"/>
      <c r="U145" s="16"/>
    </row>
    <row r="146" spans="2:21" ht="10.35" customHeight="1">
      <c r="B146" s="15"/>
      <c r="C146" s="11"/>
      <c r="D146" s="99"/>
      <c r="E146" s="43" t="s">
        <v>716</v>
      </c>
      <c r="F146" s="44"/>
      <c r="H146" s="408">
        <f>K82</f>
        <v>0</v>
      </c>
      <c r="I146" s="408">
        <f>L2.1_Ind_CV!I146</f>
        <v>0</v>
      </c>
      <c r="J146" s="460" t="str">
        <f>IF(L2.1_Ind_CV!J146="","N/A",L2.1_Ind_CV!J146)</f>
        <v>N/A</v>
      </c>
      <c r="K146" s="415">
        <v>1</v>
      </c>
      <c r="L146" s="180" t="str">
        <f>IFERROR(IF(ABS(H146-I146)&lt;=K146,"OK","ERROR"),"ERROR")</f>
        <v>OK</v>
      </c>
      <c r="N146" s="11"/>
      <c r="P146" s="126"/>
      <c r="Q146" s="126"/>
      <c r="R146" s="126"/>
      <c r="S146" s="11"/>
      <c r="T146" s="11"/>
      <c r="U146" s="16"/>
    </row>
    <row r="147" spans="2:21" ht="10.35" customHeight="1" thickBot="1">
      <c r="B147" s="17"/>
      <c r="C147" s="18"/>
      <c r="D147" s="18"/>
      <c r="E147" s="18"/>
      <c r="F147" s="18"/>
      <c r="G147" s="150"/>
      <c r="H147" s="182"/>
      <c r="I147" s="182"/>
      <c r="J147" s="182"/>
      <c r="K147" s="182"/>
      <c r="L147" s="182"/>
      <c r="M147" s="183"/>
      <c r="N147" s="18"/>
      <c r="O147" s="183"/>
      <c r="P147" s="182"/>
      <c r="Q147" s="182"/>
      <c r="R147" s="182"/>
      <c r="S147" s="18"/>
      <c r="T147" s="18"/>
      <c r="U147" s="19"/>
    </row>
  </sheetData>
  <protectedRanges>
    <protectedRange sqref="I112:J112 H114:H115 I119:J119 H121:H122 I126:J126 I130:J130 H132:H133 I136:J136 H138:H139 I142:J142 H144:H145" name="checking"/>
  </protectedRanges>
  <mergeCells count="1">
    <mergeCell ref="H27:L27"/>
  </mergeCells>
  <phoneticPr fontId="22" type="noConversion"/>
  <conditionalFormatting sqref="L111:L146">
    <cfRule type="containsText" dxfId="191" priority="1" operator="containsText" text="ERROR">
      <formula>NOT(ISERROR(SEARCH("ERROR",L111)))</formula>
    </cfRule>
  </conditionalFormatting>
  <pageMargins left="0.75" right="0.75" top="0.43" bottom="0.35" header="0.28000000000000003" footer="0.3"/>
  <pageSetup paperSize="9" scale="35" orientation="landscape" r:id="rId1"/>
  <headerFooter alignWithMargins="0">
    <oddFooter>&amp;L&amp;D&amp;R&amp;F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CDDC"/>
    <pageSetUpPr fitToPage="1"/>
  </sheetPr>
  <dimension ref="A1:V147"/>
  <sheetViews>
    <sheetView showGridLines="0" zoomScaleNormal="100" workbookViewId="0"/>
  </sheetViews>
  <sheetFormatPr defaultColWidth="8.7109375" defaultRowHeight="11.25"/>
  <cols>
    <col min="1" max="3" width="3.5703125" style="4" customWidth="1"/>
    <col min="4" max="4" width="10.5703125" style="4" customWidth="1"/>
    <col min="5" max="5" width="5.5703125" style="4" customWidth="1"/>
    <col min="6" max="6" width="40.5703125" style="4" customWidth="1"/>
    <col min="7" max="7" width="3.5703125" style="4" customWidth="1"/>
    <col min="8" max="9" width="15.5703125" style="388" customWidth="1"/>
    <col min="10" max="10" width="20.5703125" style="388" customWidth="1"/>
    <col min="11" max="12" width="15.5703125" style="388" customWidth="1"/>
    <col min="13" max="13" width="3.5703125" style="388" customWidth="1"/>
    <col min="14" max="14" width="15.5703125" style="388" customWidth="1"/>
    <col min="15" max="15" width="4.7109375" style="388" hidden="1" customWidth="1"/>
    <col min="16" max="16" width="15.5703125" style="388" hidden="1" customWidth="1"/>
    <col min="17" max="17" width="13.5703125" style="388" hidden="1" customWidth="1"/>
    <col min="18" max="18" width="15.5703125" style="388" hidden="1" customWidth="1"/>
    <col min="19" max="19" width="4.7109375" style="388" hidden="1" customWidth="1"/>
    <col min="20" max="20" width="15.5703125" style="388" hidden="1" customWidth="1"/>
    <col min="21" max="22" width="3.5703125" style="4" customWidth="1"/>
    <col min="23" max="16384" width="8.7109375" style="5"/>
  </cols>
  <sheetData>
    <row r="1" spans="2:21" ht="10.15" customHeight="1"/>
    <row r="2" spans="2:21" ht="13.15" customHeight="1">
      <c r="B2" s="1" t="s">
        <v>132</v>
      </c>
      <c r="C2" s="1"/>
      <c r="D2" s="3"/>
      <c r="E2" s="3"/>
      <c r="F2" s="3"/>
      <c r="G2" s="3"/>
      <c r="U2" s="52" t="s">
        <v>174</v>
      </c>
    </row>
    <row r="3" spans="2:21" ht="13.15" customHeight="1">
      <c r="B3" s="1" t="s">
        <v>366</v>
      </c>
      <c r="C3" s="1"/>
      <c r="D3" s="3"/>
      <c r="E3" s="3"/>
      <c r="F3" s="3"/>
      <c r="G3" s="3"/>
      <c r="U3" s="55" t="s">
        <v>175</v>
      </c>
    </row>
    <row r="4" spans="2:21" ht="10.15" customHeight="1">
      <c r="B4" s="3"/>
      <c r="C4" s="3"/>
      <c r="D4" s="3"/>
      <c r="E4" s="3"/>
      <c r="F4" s="3"/>
      <c r="G4" s="3"/>
    </row>
    <row r="5" spans="2:21" ht="13.15" customHeight="1">
      <c r="B5" s="1" t="str">
        <f ca="1">CONCATENATE("&lt;",MID(CELL("filename",$A$1),FIND("]",CELL("filename",$A$1))+1,LEN(CELL("filename",$A$1))),"&gt;")</f>
        <v>&lt;L2.2-x&gt;</v>
      </c>
      <c r="C5" s="1"/>
      <c r="D5" s="3"/>
      <c r="E5" s="3"/>
      <c r="F5" s="3"/>
      <c r="G5" s="3"/>
      <c r="I5" s="346"/>
    </row>
    <row r="6" spans="2:21" ht="13.15" customHeight="1">
      <c r="B6" s="1" t="s">
        <v>541</v>
      </c>
      <c r="C6" s="1"/>
      <c r="D6" s="3"/>
      <c r="E6" s="3"/>
      <c r="F6" s="3"/>
      <c r="G6" s="3"/>
    </row>
    <row r="7" spans="2:21" ht="13.15" customHeight="1">
      <c r="B7" s="181" t="s">
        <v>693</v>
      </c>
      <c r="C7" s="181"/>
      <c r="D7" s="3"/>
      <c r="E7" s="554" t="str">
        <f ca="1">IFERROR(VLOOKUP(MID(CELL("filename",A1),FIND("L2.2-",CELL("filename",A1))+5,255),Index!$D$44:$E$67,2,FALSE),"[Please rename this tab in the format of &lt;L2.2-x&gt;.]")</f>
        <v>[Please rename this tab in the format of &lt;L2.2-x&gt;.]</v>
      </c>
      <c r="F7" s="554"/>
      <c r="G7" s="388"/>
      <c r="O7" s="388" t="s">
        <v>116</v>
      </c>
      <c r="P7" s="388" t="s">
        <v>116</v>
      </c>
      <c r="Q7" s="388" t="s">
        <v>116</v>
      </c>
      <c r="R7" s="388" t="s">
        <v>116</v>
      </c>
      <c r="S7" s="388" t="s">
        <v>116</v>
      </c>
      <c r="T7" s="388" t="s">
        <v>116</v>
      </c>
    </row>
    <row r="8" spans="2:21" ht="13.15" customHeight="1">
      <c r="B8" s="1" t="str">
        <f>"As at " &amp;RIGHT(valuation_date,2)&amp;" "&amp;TEXT(DATE(2000,MID(valuation_date,5,2),1),"mmmm")&amp;" "&amp;LEFT(valuation_date,4)</f>
        <v>As at 31 December 2018</v>
      </c>
      <c r="H8" s="4"/>
    </row>
    <row r="9" spans="2:21" ht="10.15" customHeight="1" thickBot="1">
      <c r="B9" s="1"/>
      <c r="H9" s="4"/>
    </row>
    <row r="10" spans="2:21" ht="10.15" customHeight="1">
      <c r="B10" s="12"/>
      <c r="C10" s="13"/>
      <c r="D10" s="13"/>
      <c r="E10" s="13"/>
      <c r="F10" s="13"/>
      <c r="G10" s="13"/>
      <c r="H10" s="146"/>
      <c r="I10" s="146"/>
      <c r="J10" s="146"/>
      <c r="K10" s="146"/>
      <c r="L10" s="146"/>
      <c r="M10" s="146"/>
      <c r="N10" s="146"/>
      <c r="O10" s="146"/>
      <c r="P10" s="146"/>
      <c r="Q10" s="146"/>
      <c r="R10" s="146"/>
      <c r="S10" s="146"/>
      <c r="T10" s="146"/>
      <c r="U10" s="14"/>
    </row>
    <row r="11" spans="2:21">
      <c r="B11" s="15"/>
      <c r="C11" s="377" t="s">
        <v>306</v>
      </c>
      <c r="D11" s="220"/>
      <c r="E11" s="11"/>
      <c r="F11" s="11"/>
      <c r="G11" s="11"/>
      <c r="H11" s="126"/>
      <c r="I11" s="126"/>
      <c r="J11" s="126"/>
      <c r="K11" s="126"/>
      <c r="L11" s="126"/>
      <c r="M11" s="126"/>
      <c r="N11" s="126"/>
      <c r="O11" s="126"/>
      <c r="P11" s="126"/>
      <c r="Q11" s="126"/>
      <c r="R11" s="126"/>
      <c r="S11" s="126"/>
      <c r="T11" s="126"/>
      <c r="U11" s="16"/>
    </row>
    <row r="12" spans="2:21">
      <c r="B12" s="15"/>
      <c r="C12" s="221" t="s">
        <v>129</v>
      </c>
      <c r="D12" s="11" t="s">
        <v>388</v>
      </c>
      <c r="E12" s="11"/>
      <c r="F12" s="11"/>
      <c r="G12" s="11"/>
      <c r="H12" s="126"/>
      <c r="I12" s="126"/>
      <c r="J12" s="126"/>
      <c r="K12" s="126"/>
      <c r="L12" s="126"/>
      <c r="M12" s="126"/>
      <c r="N12" s="126"/>
      <c r="O12" s="126"/>
      <c r="P12" s="126"/>
      <c r="Q12" s="126"/>
      <c r="R12" s="126"/>
      <c r="S12" s="126"/>
      <c r="T12" s="126"/>
      <c r="U12" s="16"/>
    </row>
    <row r="13" spans="2:21">
      <c r="B13" s="15"/>
      <c r="C13" s="221" t="s">
        <v>130</v>
      </c>
      <c r="D13" s="11" t="s">
        <v>414</v>
      </c>
      <c r="E13" s="11"/>
      <c r="F13" s="11"/>
      <c r="G13" s="11"/>
      <c r="H13" s="126"/>
      <c r="I13" s="126"/>
      <c r="J13" s="126"/>
      <c r="K13" s="126"/>
      <c r="L13" s="126"/>
      <c r="M13" s="126"/>
      <c r="N13" s="126"/>
      <c r="O13" s="126"/>
      <c r="P13" s="126"/>
      <c r="Q13" s="126"/>
      <c r="R13" s="126"/>
      <c r="S13" s="126"/>
      <c r="T13" s="126"/>
      <c r="U13" s="16"/>
    </row>
    <row r="14" spans="2:21">
      <c r="B14" s="15"/>
      <c r="C14" s="221" t="s">
        <v>131</v>
      </c>
      <c r="D14" s="11" t="s">
        <v>312</v>
      </c>
      <c r="E14" s="11"/>
      <c r="F14" s="11"/>
      <c r="G14" s="11"/>
      <c r="H14" s="126"/>
      <c r="I14" s="126"/>
      <c r="J14" s="126"/>
      <c r="K14" s="126"/>
      <c r="L14" s="126"/>
      <c r="M14" s="126"/>
      <c r="N14" s="126"/>
      <c r="O14" s="126"/>
      <c r="P14" s="126"/>
      <c r="Q14" s="126"/>
      <c r="R14" s="126"/>
      <c r="S14" s="126"/>
      <c r="T14" s="126"/>
      <c r="U14" s="16"/>
    </row>
    <row r="15" spans="2:21">
      <c r="B15" s="15"/>
      <c r="C15" s="11"/>
      <c r="D15" s="232" t="s">
        <v>643</v>
      </c>
      <c r="E15" s="11"/>
      <c r="F15" s="11"/>
      <c r="G15" s="11"/>
      <c r="H15" s="126"/>
      <c r="I15" s="126"/>
      <c r="J15" s="126"/>
      <c r="K15" s="126"/>
      <c r="L15" s="126"/>
      <c r="M15" s="126"/>
      <c r="N15" s="126"/>
      <c r="O15" s="126"/>
      <c r="P15" s="126"/>
      <c r="Q15" s="126"/>
      <c r="R15" s="126"/>
      <c r="S15" s="126"/>
      <c r="T15" s="126"/>
      <c r="U15" s="16"/>
    </row>
    <row r="16" spans="2:21">
      <c r="B16" s="15"/>
      <c r="C16" s="11"/>
      <c r="D16" s="221" t="s">
        <v>640</v>
      </c>
      <c r="E16" s="11"/>
      <c r="F16" s="11"/>
      <c r="G16" s="11"/>
      <c r="H16" s="126"/>
      <c r="I16" s="126"/>
      <c r="J16" s="126"/>
      <c r="K16" s="126"/>
      <c r="L16" s="126"/>
      <c r="M16" s="126"/>
      <c r="N16" s="126"/>
      <c r="O16" s="126"/>
      <c r="P16" s="126"/>
      <c r="Q16" s="126"/>
      <c r="R16" s="126"/>
      <c r="S16" s="126"/>
      <c r="T16" s="126"/>
      <c r="U16" s="16"/>
    </row>
    <row r="17" spans="1:22" ht="10.15" customHeight="1">
      <c r="B17" s="15"/>
      <c r="C17" s="11"/>
      <c r="D17" s="555" t="s">
        <v>0</v>
      </c>
      <c r="E17" s="552" t="s">
        <v>667</v>
      </c>
      <c r="F17" s="553"/>
      <c r="G17" s="126"/>
      <c r="H17"/>
      <c r="I17" s="126"/>
      <c r="J17" s="126"/>
      <c r="K17" s="126"/>
      <c r="L17" s="126"/>
      <c r="M17" s="126"/>
      <c r="N17" s="126"/>
      <c r="O17" s="126"/>
      <c r="P17" s="126"/>
      <c r="Q17" s="126"/>
      <c r="R17" s="126"/>
      <c r="S17" s="126"/>
      <c r="T17" s="126"/>
      <c r="U17" s="16"/>
    </row>
    <row r="18" spans="1:22" ht="10.15" customHeight="1">
      <c r="B18" s="15"/>
      <c r="C18" s="11"/>
      <c r="D18" s="556"/>
      <c r="E18" s="549" t="s">
        <v>549</v>
      </c>
      <c r="F18" s="550"/>
      <c r="G18" s="126"/>
      <c r="H18"/>
      <c r="J18" s="126"/>
      <c r="K18" s="126"/>
      <c r="L18" s="126"/>
      <c r="M18" s="126"/>
      <c r="N18" s="126"/>
      <c r="O18" s="126"/>
      <c r="P18" s="126"/>
      <c r="Q18" s="126"/>
      <c r="R18" s="126"/>
      <c r="S18" s="126"/>
      <c r="T18" s="126"/>
      <c r="U18" s="16"/>
    </row>
    <row r="19" spans="1:22" ht="10.15" customHeight="1">
      <c r="B19" s="15"/>
      <c r="C19" s="11"/>
      <c r="D19" s="379" t="s">
        <v>365</v>
      </c>
      <c r="E19" s="557" t="s">
        <v>429</v>
      </c>
      <c r="F19" s="558"/>
      <c r="G19" s="126"/>
      <c r="H19"/>
      <c r="J19" s="126"/>
      <c r="K19" s="126"/>
      <c r="L19" s="126"/>
      <c r="M19" s="126"/>
      <c r="N19" s="126"/>
      <c r="O19" s="126"/>
      <c r="P19" s="126"/>
      <c r="Q19" s="126"/>
      <c r="R19" s="126"/>
      <c r="S19" s="126"/>
      <c r="T19" s="126"/>
      <c r="U19" s="16"/>
    </row>
    <row r="20" spans="1:22" ht="10.15" customHeight="1">
      <c r="B20" s="15"/>
      <c r="C20" s="11"/>
      <c r="D20"/>
      <c r="E20"/>
      <c r="F20"/>
      <c r="G20"/>
      <c r="H20"/>
      <c r="J20" s="126"/>
      <c r="K20" s="126"/>
      <c r="L20" s="126"/>
      <c r="M20" s="126"/>
      <c r="N20" s="126"/>
      <c r="O20" s="126"/>
      <c r="P20" s="126"/>
      <c r="Q20" s="126"/>
      <c r="R20" s="126"/>
      <c r="S20" s="126"/>
      <c r="T20" s="126"/>
      <c r="U20" s="16"/>
    </row>
    <row r="21" spans="1:22">
      <c r="B21" s="15"/>
      <c r="C21" s="11"/>
      <c r="D21" s="232" t="s">
        <v>668</v>
      </c>
      <c r="H21" s="126"/>
      <c r="I21" s="126"/>
      <c r="J21" s="126"/>
      <c r="K21" s="126"/>
      <c r="L21" s="126"/>
      <c r="M21" s="126"/>
      <c r="N21" s="126"/>
      <c r="O21" s="126"/>
      <c r="P21" s="126"/>
      <c r="Q21" s="126"/>
      <c r="R21" s="126"/>
      <c r="S21" s="126"/>
      <c r="T21" s="126"/>
      <c r="U21" s="16"/>
    </row>
    <row r="22" spans="1:22" hidden="1">
      <c r="A22" s="4" t="s">
        <v>116</v>
      </c>
      <c r="B22" s="15"/>
      <c r="C22" s="11"/>
      <c r="D22" s="232"/>
      <c r="H22" s="126"/>
      <c r="I22" s="126"/>
      <c r="J22" s="126"/>
      <c r="K22" s="126"/>
      <c r="L22" s="126"/>
      <c r="M22" s="126"/>
      <c r="N22" s="126"/>
      <c r="O22" s="126"/>
      <c r="P22" s="126"/>
      <c r="Q22" s="126"/>
      <c r="R22" s="126"/>
      <c r="S22" s="126"/>
      <c r="T22" s="126"/>
      <c r="U22" s="16"/>
    </row>
    <row r="23" spans="1:22" ht="10.5" hidden="1" customHeight="1">
      <c r="A23" s="4" t="s">
        <v>116</v>
      </c>
      <c r="B23" s="15"/>
      <c r="C23" s="11"/>
      <c r="D23" s="232"/>
      <c r="H23" s="126"/>
      <c r="I23" s="126"/>
      <c r="J23" s="126"/>
      <c r="K23" s="126"/>
      <c r="L23" s="126"/>
      <c r="M23" s="126"/>
      <c r="N23" s="126"/>
      <c r="O23" s="126"/>
      <c r="P23" s="126"/>
      <c r="Q23" s="126"/>
      <c r="R23" s="126"/>
      <c r="S23" s="126"/>
      <c r="T23" s="126"/>
      <c r="U23" s="16"/>
    </row>
    <row r="24" spans="1:22">
      <c r="B24" s="15"/>
      <c r="C24" s="11"/>
      <c r="D24" s="232"/>
      <c r="H24" s="126"/>
      <c r="I24" s="126"/>
      <c r="J24" s="126"/>
      <c r="K24" s="126"/>
      <c r="L24" s="126"/>
      <c r="M24" s="126"/>
      <c r="N24" s="126"/>
      <c r="O24" s="126"/>
      <c r="P24" s="126"/>
      <c r="Q24" s="126"/>
      <c r="R24" s="126"/>
      <c r="S24" s="126"/>
      <c r="T24" s="126"/>
      <c r="U24" s="16"/>
    </row>
    <row r="25" spans="1:22">
      <c r="B25" s="15"/>
      <c r="C25" s="189">
        <v>1</v>
      </c>
      <c r="D25" s="168" t="s">
        <v>301</v>
      </c>
      <c r="E25" s="167"/>
      <c r="F25" s="167"/>
      <c r="G25" s="167"/>
      <c r="H25" s="186"/>
      <c r="I25" s="186"/>
      <c r="J25" s="186"/>
      <c r="K25" s="186"/>
      <c r="L25" s="186"/>
      <c r="M25" s="186"/>
      <c r="N25" s="186"/>
      <c r="O25" s="186"/>
      <c r="P25" s="186"/>
      <c r="Q25" s="186"/>
      <c r="R25" s="186"/>
      <c r="S25" s="186"/>
      <c r="T25" s="186"/>
      <c r="U25" s="16"/>
    </row>
    <row r="26" spans="1:22">
      <c r="B26" s="15"/>
      <c r="C26" s="11"/>
      <c r="D26" s="11"/>
      <c r="E26" s="11"/>
      <c r="F26" s="11"/>
      <c r="G26" s="11"/>
      <c r="H26" s="126"/>
      <c r="I26" s="126"/>
      <c r="J26" s="126"/>
      <c r="K26" s="126"/>
      <c r="L26" s="126"/>
      <c r="M26" s="126"/>
      <c r="N26" s="126"/>
      <c r="O26" s="126"/>
      <c r="P26" s="126"/>
      <c r="Q26" s="126"/>
      <c r="R26" s="126"/>
      <c r="S26" s="126"/>
      <c r="T26" s="126"/>
      <c r="U26" s="16"/>
    </row>
    <row r="27" spans="1:22" ht="10.15" customHeight="1">
      <c r="B27" s="15"/>
      <c r="C27" s="11"/>
      <c r="D27" s="96"/>
      <c r="E27" s="11"/>
      <c r="F27" s="11"/>
      <c r="G27" s="11"/>
      <c r="H27" s="544" t="s">
        <v>310</v>
      </c>
      <c r="I27" s="544"/>
      <c r="J27" s="544"/>
      <c r="K27" s="544"/>
      <c r="L27" s="544"/>
      <c r="M27" s="126"/>
      <c r="N27" s="126"/>
      <c r="O27" s="126"/>
      <c r="P27"/>
      <c r="Q27"/>
      <c r="R27"/>
      <c r="S27"/>
      <c r="T27"/>
      <c r="U27" s="16"/>
    </row>
    <row r="28" spans="1:22" ht="10.15" customHeight="1">
      <c r="B28" s="15"/>
      <c r="C28" s="11"/>
      <c r="D28" s="96"/>
      <c r="E28" s="11"/>
      <c r="F28" s="11"/>
      <c r="G28" s="11"/>
      <c r="H28" s="184"/>
      <c r="I28" s="233" t="s">
        <v>572</v>
      </c>
      <c r="J28" s="184"/>
      <c r="K28" s="184"/>
      <c r="L28" s="184"/>
      <c r="M28" s="126"/>
      <c r="N28" s="126"/>
      <c r="O28" s="126"/>
      <c r="P28"/>
      <c r="Q28"/>
      <c r="R28"/>
      <c r="S28"/>
      <c r="T28"/>
      <c r="U28" s="16"/>
    </row>
    <row r="29" spans="1:22" ht="10.15" customHeight="1">
      <c r="B29" s="15"/>
      <c r="C29" s="11"/>
      <c r="D29" s="2"/>
      <c r="E29" s="2"/>
      <c r="F29" s="2"/>
      <c r="G29" s="11"/>
      <c r="H29" s="185">
        <v>1</v>
      </c>
      <c r="I29" s="185">
        <v>2</v>
      </c>
      <c r="J29" s="185">
        <v>3</v>
      </c>
      <c r="K29" s="185">
        <v>4</v>
      </c>
      <c r="L29" s="185">
        <v>5</v>
      </c>
      <c r="M29" s="126"/>
      <c r="N29" s="2"/>
      <c r="O29" s="126"/>
      <c r="P29"/>
      <c r="Q29"/>
      <c r="R29"/>
      <c r="S29"/>
      <c r="T29"/>
      <c r="U29" s="16"/>
    </row>
    <row r="30" spans="1:22" s="154" customFormat="1" ht="41.45" customHeight="1">
      <c r="A30" s="4"/>
      <c r="B30" s="148"/>
      <c r="C30" s="35"/>
      <c r="D30" s="155" t="s">
        <v>0</v>
      </c>
      <c r="E30" s="188" t="s">
        <v>11</v>
      </c>
      <c r="F30" s="156"/>
      <c r="G30" s="11"/>
      <c r="H30" s="158" t="s">
        <v>58</v>
      </c>
      <c r="I30" s="335" t="s">
        <v>429</v>
      </c>
      <c r="J30" s="158" t="s">
        <v>69</v>
      </c>
      <c r="K30" s="158" t="s">
        <v>13</v>
      </c>
      <c r="L30" s="158" t="s">
        <v>14</v>
      </c>
      <c r="M30" s="126"/>
      <c r="N30" s="158" t="s">
        <v>641</v>
      </c>
      <c r="O30" s="126"/>
      <c r="P30"/>
      <c r="Q30"/>
      <c r="R30"/>
      <c r="S30"/>
      <c r="T30"/>
      <c r="U30" s="149"/>
      <c r="V30" s="6"/>
    </row>
    <row r="31" spans="1:22" ht="10.15" customHeight="1">
      <c r="A31" s="6"/>
      <c r="B31" s="15"/>
      <c r="C31" s="11"/>
      <c r="D31" s="100"/>
      <c r="E31" s="41"/>
      <c r="F31" s="42"/>
      <c r="G31" s="11"/>
      <c r="H31" s="135"/>
      <c r="I31" s="169" t="s">
        <v>54</v>
      </c>
      <c r="J31" s="169" t="s">
        <v>54</v>
      </c>
      <c r="K31" s="169" t="s">
        <v>54</v>
      </c>
      <c r="L31" s="169" t="s">
        <v>54</v>
      </c>
      <c r="M31" s="126"/>
      <c r="N31" s="169"/>
      <c r="O31" s="126"/>
      <c r="P31"/>
      <c r="Q31"/>
      <c r="R31"/>
      <c r="S31"/>
      <c r="T31"/>
      <c r="U31" s="16"/>
    </row>
    <row r="32" spans="1:22" ht="10.15" customHeight="1">
      <c r="B32" s="15"/>
      <c r="C32" s="11"/>
      <c r="D32" s="159" t="s">
        <v>1</v>
      </c>
      <c r="E32" s="160" t="s">
        <v>2</v>
      </c>
      <c r="F32" s="42"/>
      <c r="G32" s="11"/>
      <c r="H32" s="135"/>
      <c r="I32" s="170"/>
      <c r="J32" s="170"/>
      <c r="K32" s="170"/>
      <c r="L32" s="170"/>
      <c r="M32" s="126"/>
      <c r="N32" s="170"/>
      <c r="O32" s="126"/>
      <c r="P32"/>
      <c r="Q32"/>
      <c r="R32"/>
      <c r="S32"/>
      <c r="T32"/>
      <c r="U32" s="16"/>
    </row>
    <row r="33" spans="2:21" ht="10.15" customHeight="1">
      <c r="B33" s="15"/>
      <c r="C33" s="11"/>
      <c r="D33" s="159"/>
      <c r="E33" s="160"/>
      <c r="F33" s="42" t="s">
        <v>360</v>
      </c>
      <c r="G33" s="11"/>
      <c r="H33" s="135"/>
      <c r="I33" s="170"/>
      <c r="J33" s="170"/>
      <c r="K33" s="170"/>
      <c r="L33" s="170"/>
      <c r="M33" s="126"/>
      <c r="N33" s="170"/>
      <c r="O33" s="126"/>
      <c r="P33"/>
      <c r="Q33"/>
      <c r="R33"/>
      <c r="S33"/>
      <c r="T33"/>
      <c r="U33" s="16"/>
    </row>
    <row r="34" spans="2:21" ht="10.15" customHeight="1">
      <c r="B34" s="15"/>
      <c r="C34" s="11"/>
      <c r="D34" s="100"/>
      <c r="E34" s="41"/>
      <c r="F34" s="226" t="s">
        <v>3</v>
      </c>
      <c r="G34" s="11"/>
      <c r="H34" s="135"/>
      <c r="I34" s="135"/>
      <c r="J34" s="135"/>
      <c r="K34" s="135"/>
      <c r="L34" s="135"/>
      <c r="M34" s="126"/>
      <c r="N34" s="135"/>
      <c r="O34" s="126"/>
      <c r="P34"/>
      <c r="Q34"/>
      <c r="R34"/>
      <c r="S34"/>
      <c r="T34"/>
      <c r="U34" s="16"/>
    </row>
    <row r="35" spans="2:21" ht="10.15" customHeight="1">
      <c r="B35" s="15"/>
      <c r="C35" s="11"/>
      <c r="D35" s="100"/>
      <c r="E35" s="41"/>
      <c r="F35" s="227" t="s">
        <v>4</v>
      </c>
      <c r="G35" s="11"/>
      <c r="H35" s="398"/>
      <c r="I35" s="398"/>
      <c r="J35" s="398"/>
      <c r="K35" s="398"/>
      <c r="L35" s="398"/>
      <c r="M35" s="126"/>
      <c r="N35" s="171" t="str">
        <f ca="1">IF(OR(ISERROR(VLOOKUP($E$7,Index!$E$44:$G$67,2,FALSE)),ISERROR(I35/H35)),"OK",(IF(AND(I35/H35&gt;=VLOOKUP($E$7,Index!$E$44:$G$67,2,FALSE),OR(VLOOKUP($E$7,Index!$E$44:$G$67,3,FALSE)="",I35/H35&lt;=VLOOKUP($E$7,Index!$E$44:$G$67,3,FALSE))),"OK","ERROR")))</f>
        <v>OK</v>
      </c>
      <c r="O35" s="126"/>
      <c r="P35"/>
      <c r="Q35"/>
      <c r="R35"/>
      <c r="S35"/>
      <c r="T35"/>
      <c r="U35" s="16"/>
    </row>
    <row r="36" spans="2:21" ht="10.15" customHeight="1">
      <c r="B36" s="15"/>
      <c r="C36" s="11"/>
      <c r="D36" s="100"/>
      <c r="E36" s="41"/>
      <c r="F36" s="227" t="s">
        <v>5</v>
      </c>
      <c r="G36" s="11"/>
      <c r="H36" s="398"/>
      <c r="I36" s="398"/>
      <c r="J36" s="398"/>
      <c r="K36" s="398"/>
      <c r="L36" s="398"/>
      <c r="M36" s="126"/>
      <c r="N36" s="171" t="str">
        <f ca="1">IF(OR(ISERROR(VLOOKUP($E$7,Index!$E$44:$G$67,2,FALSE)),ISERROR(I36/H36)),"OK",(IF(AND(I36/H36&gt;=VLOOKUP($E$7,Index!$E$44:$G$67,2,FALSE),OR(VLOOKUP($E$7,Index!$E$44:$G$67,3,FALSE)="",I36/H36&lt;=VLOOKUP($E$7,Index!$E$44:$G$67,3,FALSE))),"OK","ERROR")))</f>
        <v>OK</v>
      </c>
      <c r="O36" s="126"/>
      <c r="P36"/>
      <c r="Q36"/>
      <c r="R36"/>
      <c r="S36"/>
      <c r="T36"/>
      <c r="U36" s="16"/>
    </row>
    <row r="37" spans="2:21" ht="10.15" customHeight="1">
      <c r="B37" s="15"/>
      <c r="C37" s="11"/>
      <c r="D37" s="100"/>
      <c r="E37" s="41"/>
      <c r="F37" s="227" t="s">
        <v>6</v>
      </c>
      <c r="G37" s="11"/>
      <c r="H37" s="398"/>
      <c r="I37" s="398"/>
      <c r="J37" s="398"/>
      <c r="K37" s="398"/>
      <c r="L37" s="398"/>
      <c r="M37" s="126"/>
      <c r="N37" s="171" t="str">
        <f ca="1">IF(OR(ISERROR(VLOOKUP($E$7,Index!$E$44:$G$67,2,FALSE)),ISERROR(I37/H37)),"OK",(IF(AND(I37/H37&gt;=VLOOKUP($E$7,Index!$E$44:$G$67,2,FALSE),OR(VLOOKUP($E$7,Index!$E$44:$G$67,3,FALSE)="",I37/H37&lt;=VLOOKUP($E$7,Index!$E$44:$G$67,3,FALSE))),"OK","ERROR")))</f>
        <v>OK</v>
      </c>
      <c r="O37" s="126"/>
      <c r="P37"/>
      <c r="Q37"/>
      <c r="R37"/>
      <c r="S37"/>
      <c r="T37"/>
      <c r="U37" s="16"/>
    </row>
    <row r="38" spans="2:21" ht="10.15" customHeight="1">
      <c r="B38" s="15"/>
      <c r="C38" s="11"/>
      <c r="D38" s="100"/>
      <c r="E38" s="41"/>
      <c r="F38" s="227" t="s">
        <v>7</v>
      </c>
      <c r="G38" s="11"/>
      <c r="H38" s="398"/>
      <c r="I38" s="398"/>
      <c r="J38" s="398"/>
      <c r="K38" s="398"/>
      <c r="L38" s="398"/>
      <c r="M38" s="126"/>
      <c r="N38" s="171" t="str">
        <f ca="1">IF(OR(ISERROR(VLOOKUP($E$7,Index!$E$44:$G$67,2,FALSE)),ISERROR(I38/H38)),"OK",(IF(AND(I38/H38&gt;=VLOOKUP($E$7,Index!$E$44:$G$67,2,FALSE),OR(VLOOKUP($E$7,Index!$E$44:$G$67,3,FALSE)="",I38/H38&lt;=VLOOKUP($E$7,Index!$E$44:$G$67,3,FALSE))),"OK","ERROR")))</f>
        <v>OK</v>
      </c>
      <c r="O38" s="126"/>
      <c r="P38"/>
      <c r="Q38"/>
      <c r="R38"/>
      <c r="S38"/>
      <c r="T38"/>
      <c r="U38" s="16"/>
    </row>
    <row r="39" spans="2:21" ht="10.15" customHeight="1">
      <c r="B39" s="15"/>
      <c r="C39" s="11"/>
      <c r="D39" s="100"/>
      <c r="E39" s="41"/>
      <c r="F39" s="227" t="s">
        <v>8</v>
      </c>
      <c r="G39" s="11"/>
      <c r="H39" s="398"/>
      <c r="I39" s="398"/>
      <c r="J39" s="398"/>
      <c r="K39" s="398"/>
      <c r="L39" s="398"/>
      <c r="M39" s="126"/>
      <c r="N39" s="171" t="str">
        <f ca="1">IF(OR(ISERROR(VLOOKUP($E$7,Index!$E$44:$G$67,2,FALSE)),ISERROR(I39/H39)),"OK",(IF(AND(I39/H39&gt;=VLOOKUP($E$7,Index!$E$44:$G$67,2,FALSE),OR(VLOOKUP($E$7,Index!$E$44:$G$67,3,FALSE)="",I39/H39&lt;=VLOOKUP($E$7,Index!$E$44:$G$67,3,FALSE))),"OK","ERROR")))</f>
        <v>OK</v>
      </c>
      <c r="O39" s="126"/>
      <c r="P39"/>
      <c r="Q39"/>
      <c r="R39"/>
      <c r="S39"/>
      <c r="T39"/>
      <c r="U39" s="16"/>
    </row>
    <row r="40" spans="2:21" ht="10.15" customHeight="1">
      <c r="B40" s="15"/>
      <c r="C40" s="11"/>
      <c r="D40" s="100"/>
      <c r="E40" s="41"/>
      <c r="F40" s="42"/>
      <c r="G40" s="11"/>
      <c r="H40" s="138"/>
      <c r="I40" s="138"/>
      <c r="J40" s="138"/>
      <c r="K40" s="138"/>
      <c r="L40" s="138"/>
      <c r="M40" s="126"/>
      <c r="N40" s="138"/>
      <c r="O40" s="126"/>
      <c r="P40"/>
      <c r="Q40"/>
      <c r="R40"/>
      <c r="S40"/>
      <c r="T40"/>
      <c r="U40" s="16"/>
    </row>
    <row r="41" spans="2:21" ht="10.15" customHeight="1">
      <c r="B41" s="15"/>
      <c r="C41" s="11"/>
      <c r="D41" s="100"/>
      <c r="E41" s="41"/>
      <c r="F41" s="226" t="s">
        <v>9</v>
      </c>
      <c r="G41" s="11"/>
      <c r="H41" s="138"/>
      <c r="I41" s="138"/>
      <c r="J41" s="138"/>
      <c r="K41" s="138"/>
      <c r="L41" s="138"/>
      <c r="M41" s="126"/>
      <c r="N41" s="138"/>
      <c r="O41" s="126"/>
      <c r="P41"/>
      <c r="Q41"/>
      <c r="R41"/>
      <c r="S41"/>
      <c r="T41"/>
      <c r="U41" s="16"/>
    </row>
    <row r="42" spans="2:21" ht="10.15" customHeight="1">
      <c r="B42" s="15"/>
      <c r="C42" s="11"/>
      <c r="D42" s="100"/>
      <c r="E42" s="41"/>
      <c r="F42" s="227" t="s">
        <v>10</v>
      </c>
      <c r="G42" s="11"/>
      <c r="H42" s="398"/>
      <c r="I42" s="398"/>
      <c r="J42" s="398"/>
      <c r="K42" s="398"/>
      <c r="L42" s="398"/>
      <c r="M42" s="126"/>
      <c r="N42" s="171" t="str">
        <f ca="1">IF(OR(ISERROR(VLOOKUP($E$7,Index!$E$44:$G$67,2,FALSE)),ISERROR(I42/H42)),"OK",(IF(AND(I42/H42&gt;=VLOOKUP($E$7,Index!$E$44:$G$67,2,FALSE),OR(VLOOKUP($E$7,Index!$E$44:$G$67,3,FALSE)="",I42/H42&lt;=VLOOKUP($E$7,Index!$E$44:$G$67,3,FALSE))),"OK","ERROR")))</f>
        <v>OK</v>
      </c>
      <c r="O42" s="126"/>
      <c r="P42"/>
      <c r="Q42"/>
      <c r="R42"/>
      <c r="S42"/>
      <c r="T42"/>
      <c r="U42" s="16"/>
    </row>
    <row r="43" spans="2:21" ht="10.15" customHeight="1">
      <c r="B43" s="15"/>
      <c r="C43" s="11"/>
      <c r="D43" s="100"/>
      <c r="E43" s="41"/>
      <c r="F43" s="227" t="s">
        <v>22</v>
      </c>
      <c r="G43" s="11"/>
      <c r="H43" s="398"/>
      <c r="I43" s="398"/>
      <c r="J43" s="398"/>
      <c r="K43" s="398"/>
      <c r="L43" s="398"/>
      <c r="M43" s="126"/>
      <c r="N43" s="171" t="str">
        <f ca="1">IF(OR(ISERROR(VLOOKUP($E$7,Index!$E$44:$G$67,2,FALSE)),ISERROR(I43/H43)),"OK",(IF(AND(I43/H43&gt;=VLOOKUP($E$7,Index!$E$44:$G$67,2,FALSE),OR(VLOOKUP($E$7,Index!$E$44:$G$67,3,FALSE)="",I43/H43&lt;=VLOOKUP($E$7,Index!$E$44:$G$67,3,FALSE))),"OK","ERROR")))</f>
        <v>OK</v>
      </c>
      <c r="O43" s="126"/>
      <c r="P43"/>
      <c r="Q43"/>
      <c r="R43"/>
      <c r="S43"/>
      <c r="T43"/>
      <c r="U43" s="16"/>
    </row>
    <row r="44" spans="2:21" ht="10.15" customHeight="1">
      <c r="B44" s="15"/>
      <c r="C44" s="11"/>
      <c r="D44" s="100"/>
      <c r="E44" s="41"/>
      <c r="F44" s="228" t="s">
        <v>23</v>
      </c>
      <c r="G44" s="11"/>
      <c r="H44" s="398"/>
      <c r="I44" s="398"/>
      <c r="J44" s="402" t="s">
        <v>66</v>
      </c>
      <c r="K44" s="398"/>
      <c r="L44" s="398"/>
      <c r="M44" s="126"/>
      <c r="N44" s="171" t="str">
        <f ca="1">IF(OR(ISERROR(VLOOKUP($E$7,Index!$E$44:$G$67,2,FALSE)),ISERROR(I44/H44)),"OK",(IF(AND(I44/H44&gt;=VLOOKUP($E$7,Index!$E$44:$G$67,2,FALSE),OR(VLOOKUP($E$7,Index!$E$44:$G$67,3,FALSE)="",I44/H44&lt;=VLOOKUP($E$7,Index!$E$44:$G$67,3,FALSE))),"OK","ERROR")))</f>
        <v>OK</v>
      </c>
      <c r="O44" s="126"/>
      <c r="P44"/>
      <c r="Q44"/>
      <c r="R44"/>
      <c r="S44"/>
      <c r="T44"/>
      <c r="U44" s="16"/>
    </row>
    <row r="45" spans="2:21" ht="10.15" customHeight="1">
      <c r="B45" s="15"/>
      <c r="C45" s="11"/>
      <c r="D45" s="100"/>
      <c r="E45" s="41"/>
      <c r="F45" s="228" t="s">
        <v>57</v>
      </c>
      <c r="G45" s="11"/>
      <c r="H45" s="398"/>
      <c r="I45" s="398"/>
      <c r="J45" s="402" t="s">
        <v>66</v>
      </c>
      <c r="K45" s="398"/>
      <c r="L45" s="398"/>
      <c r="M45" s="126"/>
      <c r="N45" s="171" t="str">
        <f ca="1">IF(OR(ISERROR(VLOOKUP($E$7,Index!$E$44:$G$67,2,FALSE)),ISERROR(I45/H45)),"OK",(IF(AND(I45/H45&gt;=VLOOKUP($E$7,Index!$E$44:$G$67,2,FALSE),OR(VLOOKUP($E$7,Index!$E$44:$G$67,3,FALSE)="",I45/H45&lt;=VLOOKUP($E$7,Index!$E$44:$G$67,3,FALSE))),"OK","ERROR")))</f>
        <v>OK</v>
      </c>
      <c r="O45" s="126"/>
      <c r="P45"/>
      <c r="Q45"/>
      <c r="R45"/>
      <c r="S45"/>
      <c r="T45"/>
      <c r="U45" s="16"/>
    </row>
    <row r="46" spans="2:21" ht="10.15" customHeight="1">
      <c r="B46" s="15"/>
      <c r="C46" s="11"/>
      <c r="D46" s="100"/>
      <c r="E46" s="41"/>
      <c r="F46" s="228" t="s">
        <v>32</v>
      </c>
      <c r="G46" s="11"/>
      <c r="H46" s="398"/>
      <c r="I46" s="398"/>
      <c r="J46" s="402" t="s">
        <v>66</v>
      </c>
      <c r="K46" s="398"/>
      <c r="L46" s="398"/>
      <c r="M46" s="126"/>
      <c r="N46" s="171" t="str">
        <f ca="1">IF(OR(ISERROR(VLOOKUP($E$7,Index!$E$44:$G$67,2,FALSE)),ISERROR(I46/H46)),"OK",(IF(AND(I46/H46&gt;=VLOOKUP($E$7,Index!$E$44:$G$67,2,FALSE),OR(VLOOKUP($E$7,Index!$E$44:$G$67,3,FALSE)="",I46/H46&lt;=VLOOKUP($E$7,Index!$E$44:$G$67,3,FALSE))),"OK","ERROR")))</f>
        <v>OK</v>
      </c>
      <c r="O46" s="126"/>
      <c r="P46"/>
      <c r="Q46"/>
      <c r="R46"/>
      <c r="S46"/>
      <c r="T46"/>
      <c r="U46" s="16"/>
    </row>
    <row r="47" spans="2:21" ht="10.15" customHeight="1">
      <c r="B47" s="15"/>
      <c r="C47" s="11"/>
      <c r="D47" s="100"/>
      <c r="E47" s="41"/>
      <c r="F47" s="227" t="s">
        <v>8</v>
      </c>
      <c r="G47" s="11"/>
      <c r="H47" s="398"/>
      <c r="I47" s="398"/>
      <c r="J47" s="398"/>
      <c r="K47" s="398"/>
      <c r="L47" s="398"/>
      <c r="M47" s="126"/>
      <c r="N47" s="171" t="str">
        <f ca="1">IF(OR(ISERROR(VLOOKUP($E$7,Index!$E$44:$G$67,2,FALSE)),ISERROR(I47/H47)),"OK",(IF(AND(I47/H47&gt;=VLOOKUP($E$7,Index!$E$44:$G$67,2,FALSE),OR(VLOOKUP($E$7,Index!$E$44:$G$67,3,FALSE)="",I47/H47&lt;=VLOOKUP($E$7,Index!$E$44:$G$67,3,FALSE))),"OK","ERROR")))</f>
        <v>OK</v>
      </c>
      <c r="O47" s="126"/>
      <c r="P47"/>
      <c r="Q47"/>
      <c r="R47"/>
      <c r="S47"/>
      <c r="T47"/>
      <c r="U47" s="16"/>
    </row>
    <row r="48" spans="2:21" ht="10.15" customHeight="1">
      <c r="B48" s="15"/>
      <c r="C48" s="11"/>
      <c r="D48" s="100"/>
      <c r="E48" s="41"/>
      <c r="F48" s="227"/>
      <c r="G48" s="11"/>
      <c r="H48" s="138"/>
      <c r="I48" s="138"/>
      <c r="J48" s="138"/>
      <c r="K48" s="138"/>
      <c r="L48" s="138"/>
      <c r="M48" s="126"/>
      <c r="N48" s="138"/>
      <c r="O48" s="126"/>
      <c r="P48"/>
      <c r="Q48"/>
      <c r="R48"/>
      <c r="S48"/>
      <c r="T48"/>
      <c r="U48" s="16"/>
    </row>
    <row r="49" spans="2:21" ht="10.15" customHeight="1">
      <c r="B49" s="15"/>
      <c r="C49" s="11"/>
      <c r="D49" s="159"/>
      <c r="E49" s="160"/>
      <c r="F49" s="42" t="s">
        <v>361</v>
      </c>
      <c r="G49" s="11"/>
      <c r="H49" s="135"/>
      <c r="I49" s="170"/>
      <c r="J49" s="170"/>
      <c r="K49" s="170"/>
      <c r="L49" s="170"/>
      <c r="M49" s="126"/>
      <c r="N49" s="170"/>
      <c r="O49" s="126"/>
      <c r="P49"/>
      <c r="Q49"/>
      <c r="R49"/>
      <c r="S49"/>
      <c r="T49"/>
      <c r="U49" s="16"/>
    </row>
    <row r="50" spans="2:21" ht="10.15" customHeight="1">
      <c r="B50" s="15"/>
      <c r="C50" s="11"/>
      <c r="D50" s="100"/>
      <c r="E50" s="41"/>
      <c r="F50" s="226" t="s">
        <v>3</v>
      </c>
      <c r="G50" s="11"/>
      <c r="H50" s="135"/>
      <c r="I50" s="135"/>
      <c r="J50" s="135"/>
      <c r="K50" s="135"/>
      <c r="L50" s="135"/>
      <c r="M50" s="126"/>
      <c r="N50" s="135"/>
      <c r="O50" s="126"/>
      <c r="P50"/>
      <c r="Q50"/>
      <c r="R50"/>
      <c r="S50"/>
      <c r="T50"/>
      <c r="U50" s="16"/>
    </row>
    <row r="51" spans="2:21" ht="10.15" customHeight="1">
      <c r="B51" s="15"/>
      <c r="C51" s="11"/>
      <c r="D51" s="100"/>
      <c r="E51" s="41"/>
      <c r="F51" s="227" t="s">
        <v>4</v>
      </c>
      <c r="G51" s="11"/>
      <c r="H51" s="398"/>
      <c r="I51" s="398"/>
      <c r="J51" s="398"/>
      <c r="K51" s="398"/>
      <c r="L51" s="398"/>
      <c r="M51" s="126"/>
      <c r="N51" s="171" t="str">
        <f ca="1">IF(OR(ISERROR(VLOOKUP($E$7,Index!$E$44:$G$67,2,FALSE)),ISERROR(I51/H51)),"OK",(IF(AND(I51/H51&gt;=VLOOKUP($E$7,Index!$E$44:$G$67,2,FALSE),OR(VLOOKUP($E$7,Index!$E$44:$G$67,3,FALSE)="",I51/H51&lt;=VLOOKUP($E$7,Index!$E$44:$G$67,3,FALSE))),"OK","ERROR")))</f>
        <v>OK</v>
      </c>
      <c r="O51" s="126"/>
      <c r="P51"/>
      <c r="Q51"/>
      <c r="R51"/>
      <c r="S51"/>
      <c r="T51"/>
      <c r="U51" s="16"/>
    </row>
    <row r="52" spans="2:21" ht="10.15" customHeight="1">
      <c r="B52" s="15"/>
      <c r="C52" s="11"/>
      <c r="D52" s="100"/>
      <c r="E52" s="41"/>
      <c r="F52" s="227" t="s">
        <v>5</v>
      </c>
      <c r="G52" s="11"/>
      <c r="H52" s="398"/>
      <c r="I52" s="398"/>
      <c r="J52" s="398"/>
      <c r="K52" s="398"/>
      <c r="L52" s="398"/>
      <c r="M52" s="126"/>
      <c r="N52" s="171" t="str">
        <f ca="1">IF(OR(ISERROR(VLOOKUP($E$7,Index!$E$44:$G$67,2,FALSE)),ISERROR(I52/H52)),"OK",(IF(AND(I52/H52&gt;=VLOOKUP($E$7,Index!$E$44:$G$67,2,FALSE),OR(VLOOKUP($E$7,Index!$E$44:$G$67,3,FALSE)="",I52/H52&lt;=VLOOKUP($E$7,Index!$E$44:$G$67,3,FALSE))),"OK","ERROR")))</f>
        <v>OK</v>
      </c>
      <c r="O52" s="126"/>
      <c r="P52"/>
      <c r="Q52"/>
      <c r="R52"/>
      <c r="S52"/>
      <c r="T52"/>
      <c r="U52" s="16"/>
    </row>
    <row r="53" spans="2:21" ht="10.15" customHeight="1">
      <c r="B53" s="15"/>
      <c r="C53" s="11"/>
      <c r="D53" s="100"/>
      <c r="E53" s="41"/>
      <c r="F53" s="227" t="s">
        <v>6</v>
      </c>
      <c r="G53" s="11"/>
      <c r="H53" s="398"/>
      <c r="I53" s="398"/>
      <c r="J53" s="398"/>
      <c r="K53" s="398"/>
      <c r="L53" s="398"/>
      <c r="M53" s="126"/>
      <c r="N53" s="171" t="str">
        <f ca="1">IF(OR(ISERROR(VLOOKUP($E$7,Index!$E$44:$G$67,2,FALSE)),ISERROR(I53/H53)),"OK",(IF(AND(I53/H53&gt;=VLOOKUP($E$7,Index!$E$44:$G$67,2,FALSE),OR(VLOOKUP($E$7,Index!$E$44:$G$67,3,FALSE)="",I53/H53&lt;=VLOOKUP($E$7,Index!$E$44:$G$67,3,FALSE))),"OK","ERROR")))</f>
        <v>OK</v>
      </c>
      <c r="O53" s="126"/>
      <c r="P53"/>
      <c r="Q53"/>
      <c r="R53"/>
      <c r="S53"/>
      <c r="T53"/>
      <c r="U53" s="16"/>
    </row>
    <row r="54" spans="2:21" ht="10.15" customHeight="1">
      <c r="B54" s="15"/>
      <c r="C54" s="11"/>
      <c r="D54" s="100"/>
      <c r="E54" s="41"/>
      <c r="F54" s="227" t="s">
        <v>7</v>
      </c>
      <c r="G54" s="11"/>
      <c r="H54" s="398"/>
      <c r="I54" s="398"/>
      <c r="J54" s="398"/>
      <c r="K54" s="398"/>
      <c r="L54" s="398"/>
      <c r="M54" s="126"/>
      <c r="N54" s="171" t="str">
        <f ca="1">IF(OR(ISERROR(VLOOKUP($E$7,Index!$E$44:$G$67,2,FALSE)),ISERROR(I54/H54)),"OK",(IF(AND(I54/H54&gt;=VLOOKUP($E$7,Index!$E$44:$G$67,2,FALSE),OR(VLOOKUP($E$7,Index!$E$44:$G$67,3,FALSE)="",I54/H54&lt;=VLOOKUP($E$7,Index!$E$44:$G$67,3,FALSE))),"OK","ERROR")))</f>
        <v>OK</v>
      </c>
      <c r="O54" s="126"/>
      <c r="P54"/>
      <c r="Q54"/>
      <c r="R54"/>
      <c r="S54"/>
      <c r="T54"/>
      <c r="U54" s="16"/>
    </row>
    <row r="55" spans="2:21" ht="10.15" customHeight="1">
      <c r="B55" s="15"/>
      <c r="C55" s="11"/>
      <c r="D55" s="100"/>
      <c r="E55" s="41"/>
      <c r="F55" s="227" t="s">
        <v>8</v>
      </c>
      <c r="G55" s="11"/>
      <c r="H55" s="398"/>
      <c r="I55" s="398"/>
      <c r="J55" s="398"/>
      <c r="K55" s="398"/>
      <c r="L55" s="398"/>
      <c r="M55" s="126"/>
      <c r="N55" s="171" t="str">
        <f ca="1">IF(OR(ISERROR(VLOOKUP($E$7,Index!$E$44:$G$67,2,FALSE)),ISERROR(I55/H55)),"OK",(IF(AND(I55/H55&gt;=VLOOKUP($E$7,Index!$E$44:$G$67,2,FALSE),OR(VLOOKUP($E$7,Index!$E$44:$G$67,3,FALSE)="",I55/H55&lt;=VLOOKUP($E$7,Index!$E$44:$G$67,3,FALSE))),"OK","ERROR")))</f>
        <v>OK</v>
      </c>
      <c r="O55" s="126"/>
      <c r="P55"/>
      <c r="Q55"/>
      <c r="R55"/>
      <c r="S55"/>
      <c r="T55"/>
      <c r="U55" s="16"/>
    </row>
    <row r="56" spans="2:21" ht="10.15" customHeight="1">
      <c r="B56" s="15"/>
      <c r="C56" s="11"/>
      <c r="D56" s="100"/>
      <c r="E56" s="41"/>
      <c r="F56" s="42"/>
      <c r="G56" s="11"/>
      <c r="H56" s="138"/>
      <c r="I56" s="138"/>
      <c r="J56" s="138"/>
      <c r="K56" s="138"/>
      <c r="L56" s="138"/>
      <c r="M56" s="126"/>
      <c r="N56" s="138"/>
      <c r="O56" s="126"/>
      <c r="P56"/>
      <c r="Q56"/>
      <c r="R56"/>
      <c r="S56"/>
      <c r="T56"/>
      <c r="U56" s="16"/>
    </row>
    <row r="57" spans="2:21" ht="10.15" customHeight="1">
      <c r="B57" s="15"/>
      <c r="C57" s="11"/>
      <c r="D57" s="100"/>
      <c r="E57" s="41"/>
      <c r="F57" s="226" t="s">
        <v>9</v>
      </c>
      <c r="G57" s="11"/>
      <c r="H57" s="138"/>
      <c r="I57" s="138"/>
      <c r="J57" s="138"/>
      <c r="K57" s="138"/>
      <c r="L57" s="138"/>
      <c r="M57" s="126"/>
      <c r="N57" s="138"/>
      <c r="O57" s="126"/>
      <c r="P57"/>
      <c r="Q57"/>
      <c r="R57"/>
      <c r="S57"/>
      <c r="T57"/>
      <c r="U57" s="16"/>
    </row>
    <row r="58" spans="2:21" ht="10.15" customHeight="1">
      <c r="B58" s="15"/>
      <c r="C58" s="11"/>
      <c r="D58" s="100"/>
      <c r="E58" s="41"/>
      <c r="F58" s="227" t="s">
        <v>10</v>
      </c>
      <c r="G58" s="11"/>
      <c r="H58" s="398"/>
      <c r="I58" s="398"/>
      <c r="J58" s="398"/>
      <c r="K58" s="398"/>
      <c r="L58" s="398"/>
      <c r="M58" s="126"/>
      <c r="N58" s="171" t="str">
        <f ca="1">IF(OR(ISERROR(VLOOKUP($E$7,Index!$E$44:$G$67,2,FALSE)),ISERROR(I58/H58)),"OK",(IF(AND(I58/H58&gt;=VLOOKUP($E$7,Index!$E$44:$G$67,2,FALSE),OR(VLOOKUP($E$7,Index!$E$44:$G$67,3,FALSE)="",I58/H58&lt;=VLOOKUP($E$7,Index!$E$44:$G$67,3,FALSE))),"OK","ERROR")))</f>
        <v>OK</v>
      </c>
      <c r="O58" s="126"/>
      <c r="P58"/>
      <c r="Q58"/>
      <c r="R58"/>
      <c r="S58"/>
      <c r="T58"/>
      <c r="U58" s="16"/>
    </row>
    <row r="59" spans="2:21" ht="10.15" customHeight="1">
      <c r="B59" s="15"/>
      <c r="C59" s="11"/>
      <c r="D59" s="100"/>
      <c r="E59" s="41"/>
      <c r="F59" s="227" t="s">
        <v>22</v>
      </c>
      <c r="G59" s="11"/>
      <c r="H59" s="398"/>
      <c r="I59" s="398"/>
      <c r="J59" s="398"/>
      <c r="K59" s="398"/>
      <c r="L59" s="398"/>
      <c r="M59" s="126"/>
      <c r="N59" s="171" t="str">
        <f ca="1">IF(OR(ISERROR(VLOOKUP($E$7,Index!$E$44:$G$67,2,FALSE)),ISERROR(I59/H59)),"OK",(IF(AND(I59/H59&gt;=VLOOKUP($E$7,Index!$E$44:$G$67,2,FALSE),OR(VLOOKUP($E$7,Index!$E$44:$G$67,3,FALSE)="",I59/H59&lt;=VLOOKUP($E$7,Index!$E$44:$G$67,3,FALSE))),"OK","ERROR")))</f>
        <v>OK</v>
      </c>
      <c r="O59" s="126"/>
      <c r="P59"/>
      <c r="Q59"/>
      <c r="R59"/>
      <c r="S59"/>
      <c r="T59"/>
      <c r="U59" s="16"/>
    </row>
    <row r="60" spans="2:21" ht="10.15" customHeight="1">
      <c r="B60" s="15"/>
      <c r="C60" s="11"/>
      <c r="D60" s="100"/>
      <c r="E60" s="41"/>
      <c r="F60" s="228" t="s">
        <v>23</v>
      </c>
      <c r="G60" s="11"/>
      <c r="H60" s="398"/>
      <c r="I60" s="398"/>
      <c r="J60" s="402" t="s">
        <v>66</v>
      </c>
      <c r="K60" s="398"/>
      <c r="L60" s="398"/>
      <c r="M60" s="126"/>
      <c r="N60" s="171" t="str">
        <f ca="1">IF(OR(ISERROR(VLOOKUP($E$7,Index!$E$44:$G$67,2,FALSE)),ISERROR(I60/H60)),"OK",(IF(AND(I60/H60&gt;=VLOOKUP($E$7,Index!$E$44:$G$67,2,FALSE),OR(VLOOKUP($E$7,Index!$E$44:$G$67,3,FALSE)="",I60/H60&lt;=VLOOKUP($E$7,Index!$E$44:$G$67,3,FALSE))),"OK","ERROR")))</f>
        <v>OK</v>
      </c>
      <c r="O60" s="126"/>
      <c r="P60"/>
      <c r="Q60"/>
      <c r="R60"/>
      <c r="S60"/>
      <c r="T60"/>
      <c r="U60" s="16"/>
    </row>
    <row r="61" spans="2:21" ht="10.15" customHeight="1">
      <c r="B61" s="15"/>
      <c r="C61" s="11"/>
      <c r="D61" s="100"/>
      <c r="E61" s="41"/>
      <c r="F61" s="228" t="s">
        <v>57</v>
      </c>
      <c r="G61" s="11"/>
      <c r="H61" s="398"/>
      <c r="I61" s="398"/>
      <c r="J61" s="402" t="s">
        <v>66</v>
      </c>
      <c r="K61" s="398"/>
      <c r="L61" s="398"/>
      <c r="M61" s="126"/>
      <c r="N61" s="171" t="str">
        <f ca="1">IF(OR(ISERROR(VLOOKUP($E$7,Index!$E$44:$G$67,2,FALSE)),ISERROR(I61/H61)),"OK",(IF(AND(I61/H61&gt;=VLOOKUP($E$7,Index!$E$44:$G$67,2,FALSE),OR(VLOOKUP($E$7,Index!$E$44:$G$67,3,FALSE)="",I61/H61&lt;=VLOOKUP($E$7,Index!$E$44:$G$67,3,FALSE))),"OK","ERROR")))</f>
        <v>OK</v>
      </c>
      <c r="O61" s="126"/>
      <c r="P61"/>
      <c r="Q61"/>
      <c r="R61"/>
      <c r="S61"/>
      <c r="T61"/>
      <c r="U61" s="16"/>
    </row>
    <row r="62" spans="2:21" ht="10.15" customHeight="1">
      <c r="B62" s="15"/>
      <c r="C62" s="11"/>
      <c r="D62" s="100"/>
      <c r="E62" s="41"/>
      <c r="F62" s="228" t="s">
        <v>32</v>
      </c>
      <c r="G62" s="11"/>
      <c r="H62" s="398"/>
      <c r="I62" s="398"/>
      <c r="J62" s="402" t="s">
        <v>66</v>
      </c>
      <c r="K62" s="398"/>
      <c r="L62" s="398"/>
      <c r="M62" s="126"/>
      <c r="N62" s="171" t="str">
        <f ca="1">IF(OR(ISERROR(VLOOKUP($E$7,Index!$E$44:$G$67,2,FALSE)),ISERROR(I62/H62)),"OK",(IF(AND(I62/H62&gt;=VLOOKUP($E$7,Index!$E$44:$G$67,2,FALSE),OR(VLOOKUP($E$7,Index!$E$44:$G$67,3,FALSE)="",I62/H62&lt;=VLOOKUP($E$7,Index!$E$44:$G$67,3,FALSE))),"OK","ERROR")))</f>
        <v>OK</v>
      </c>
      <c r="O62" s="126"/>
      <c r="P62"/>
      <c r="Q62"/>
      <c r="R62"/>
      <c r="S62"/>
      <c r="T62"/>
      <c r="U62" s="16"/>
    </row>
    <row r="63" spans="2:21" ht="10.15" customHeight="1">
      <c r="B63" s="15"/>
      <c r="C63" s="11"/>
      <c r="D63" s="100"/>
      <c r="E63" s="41"/>
      <c r="F63" s="227" t="s">
        <v>8</v>
      </c>
      <c r="G63" s="11"/>
      <c r="H63" s="398"/>
      <c r="I63" s="398"/>
      <c r="J63" s="398"/>
      <c r="K63" s="398"/>
      <c r="L63" s="398"/>
      <c r="M63" s="126"/>
      <c r="N63" s="171" t="str">
        <f ca="1">IF(OR(ISERROR(VLOOKUP($E$7,Index!$E$44:$G$67,2,FALSE)),ISERROR(I63/H63)),"OK",(IF(AND(I63/H63&gt;=VLOOKUP($E$7,Index!$E$44:$G$67,2,FALSE),OR(VLOOKUP($E$7,Index!$E$44:$G$67,3,FALSE)="",I63/H63&lt;=VLOOKUP($E$7,Index!$E$44:$G$67,3,FALSE))),"OK","ERROR")))</f>
        <v>OK</v>
      </c>
      <c r="O63" s="126"/>
      <c r="P63"/>
      <c r="Q63"/>
      <c r="R63"/>
      <c r="S63"/>
      <c r="T63"/>
      <c r="U63" s="16"/>
    </row>
    <row r="64" spans="2:21" ht="10.15" customHeight="1">
      <c r="B64" s="15"/>
      <c r="C64" s="11"/>
      <c r="D64" s="100"/>
      <c r="E64" s="160" t="s">
        <v>15</v>
      </c>
      <c r="F64" s="42"/>
      <c r="G64" s="11"/>
      <c r="H64" s="139"/>
      <c r="I64" s="139"/>
      <c r="J64" s="139"/>
      <c r="K64" s="139"/>
      <c r="L64" s="139"/>
      <c r="M64" s="126"/>
      <c r="N64" s="138"/>
      <c r="O64" s="126"/>
      <c r="P64"/>
      <c r="Q64"/>
      <c r="R64"/>
      <c r="S64"/>
      <c r="T64"/>
      <c r="U64" s="16"/>
    </row>
    <row r="65" spans="2:21" ht="10.15" customHeight="1">
      <c r="B65" s="15"/>
      <c r="C65" s="11"/>
      <c r="D65" s="100"/>
      <c r="E65" s="160"/>
      <c r="F65" s="42" t="s">
        <v>360</v>
      </c>
      <c r="G65" s="11"/>
      <c r="H65" s="139"/>
      <c r="I65" s="139"/>
      <c r="J65" s="139"/>
      <c r="K65" s="139"/>
      <c r="L65" s="139"/>
      <c r="M65" s="126"/>
      <c r="N65" s="138"/>
      <c r="O65" s="126"/>
      <c r="P65"/>
      <c r="Q65"/>
      <c r="R65"/>
      <c r="S65"/>
      <c r="T65"/>
      <c r="U65" s="16"/>
    </row>
    <row r="66" spans="2:21" ht="10.15" customHeight="1">
      <c r="B66" s="15"/>
      <c r="C66" s="11"/>
      <c r="D66" s="100"/>
      <c r="E66" s="160"/>
      <c r="F66" s="227" t="s">
        <v>16</v>
      </c>
      <c r="G66" s="11"/>
      <c r="H66" s="398"/>
      <c r="I66" s="398"/>
      <c r="J66" s="398"/>
      <c r="K66" s="398"/>
      <c r="L66" s="398"/>
      <c r="M66" s="126"/>
      <c r="N66" s="171" t="str">
        <f ca="1">IF(OR(ISERROR(VLOOKUP($E$7,Index!$E$44:$G$67,2,FALSE)),ISERROR(I66/H66)),"OK",(IF(AND(I66/H66&gt;=VLOOKUP($E$7,Index!$E$44:$G$67,2,FALSE),OR(VLOOKUP($E$7,Index!$E$44:$G$67,3,FALSE)="",I66/H66&lt;=VLOOKUP($E$7,Index!$E$44:$G$67,3,FALSE))),"OK","ERROR")))</f>
        <v>OK</v>
      </c>
      <c r="O66" s="126"/>
      <c r="P66"/>
      <c r="Q66"/>
      <c r="R66"/>
      <c r="S66"/>
      <c r="T66"/>
      <c r="U66" s="16"/>
    </row>
    <row r="67" spans="2:21" ht="10.15" customHeight="1">
      <c r="B67" s="15"/>
      <c r="C67" s="11"/>
      <c r="D67" s="100"/>
      <c r="E67" s="41"/>
      <c r="F67" s="227" t="s">
        <v>17</v>
      </c>
      <c r="G67" s="11"/>
      <c r="H67" s="398"/>
      <c r="I67" s="398"/>
      <c r="J67" s="398"/>
      <c r="K67" s="398"/>
      <c r="L67" s="398"/>
      <c r="M67" s="126"/>
      <c r="N67" s="171" t="str">
        <f ca="1">IF(OR(ISERROR(VLOOKUP($E$7,Index!$E$44:$G$67,2,FALSE)),ISERROR(I67/H67)),"OK",(IF(AND(I67/H67&gt;=VLOOKUP($E$7,Index!$E$44:$G$67,2,FALSE),OR(VLOOKUP($E$7,Index!$E$44:$G$67,3,FALSE)="",I67/H67&lt;=VLOOKUP($E$7,Index!$E$44:$G$67,3,FALSE))),"OK","ERROR")))</f>
        <v>OK</v>
      </c>
      <c r="O67" s="126"/>
      <c r="P67"/>
      <c r="Q67"/>
      <c r="R67"/>
      <c r="S67"/>
      <c r="T67"/>
      <c r="U67" s="16"/>
    </row>
    <row r="68" spans="2:21" ht="10.15" customHeight="1">
      <c r="B68" s="15"/>
      <c r="C68" s="11"/>
      <c r="D68" s="100"/>
      <c r="E68" s="41"/>
      <c r="F68" s="227" t="s">
        <v>8</v>
      </c>
      <c r="G68" s="11"/>
      <c r="H68" s="398"/>
      <c r="I68" s="398"/>
      <c r="J68" s="398"/>
      <c r="K68" s="398"/>
      <c r="L68" s="398"/>
      <c r="M68" s="126"/>
      <c r="N68" s="171" t="str">
        <f ca="1">IF(OR(ISERROR(VLOOKUP($E$7,Index!$E$44:$G$67,2,FALSE)),ISERROR(I68/H68)),"OK",(IF(AND(I68/H68&gt;=VLOOKUP($E$7,Index!$E$44:$G$67,2,FALSE),OR(VLOOKUP($E$7,Index!$E$44:$G$67,3,FALSE)="",I68/H68&lt;=VLOOKUP($E$7,Index!$E$44:$G$67,3,FALSE))),"OK","ERROR")))</f>
        <v>OK</v>
      </c>
      <c r="O68" s="126"/>
      <c r="P68"/>
      <c r="Q68"/>
      <c r="R68"/>
      <c r="S68"/>
      <c r="T68"/>
      <c r="U68" s="16"/>
    </row>
    <row r="69" spans="2:21" ht="10.15" customHeight="1">
      <c r="B69" s="15"/>
      <c r="C69" s="11"/>
      <c r="D69" s="100"/>
      <c r="E69" s="11"/>
      <c r="F69" s="227"/>
      <c r="G69" s="11"/>
      <c r="H69" s="138"/>
      <c r="I69" s="138"/>
      <c r="J69" s="138"/>
      <c r="K69" s="138"/>
      <c r="L69" s="138"/>
      <c r="M69" s="126"/>
      <c r="N69" s="138"/>
      <c r="O69" s="126"/>
      <c r="P69"/>
      <c r="Q69"/>
      <c r="R69"/>
      <c r="S69"/>
      <c r="T69"/>
      <c r="U69" s="16"/>
    </row>
    <row r="70" spans="2:21" ht="10.15" customHeight="1">
      <c r="B70" s="15"/>
      <c r="C70" s="11"/>
      <c r="D70" s="100"/>
      <c r="E70" s="11"/>
      <c r="F70" s="390" t="s">
        <v>361</v>
      </c>
      <c r="G70" s="11"/>
      <c r="H70" s="138"/>
      <c r="I70" s="138"/>
      <c r="J70" s="138"/>
      <c r="K70" s="138"/>
      <c r="L70" s="138"/>
      <c r="M70" s="126"/>
      <c r="N70" s="138"/>
      <c r="O70" s="126"/>
      <c r="P70"/>
      <c r="Q70"/>
      <c r="R70"/>
      <c r="S70"/>
      <c r="T70"/>
      <c r="U70" s="16"/>
    </row>
    <row r="71" spans="2:21" ht="10.15" customHeight="1">
      <c r="B71" s="15"/>
      <c r="C71" s="11"/>
      <c r="D71" s="100"/>
      <c r="E71" s="11"/>
      <c r="F71" s="227" t="s">
        <v>16</v>
      </c>
      <c r="G71" s="11"/>
      <c r="H71" s="398"/>
      <c r="I71" s="398"/>
      <c r="J71" s="398"/>
      <c r="K71" s="398"/>
      <c r="L71" s="398"/>
      <c r="M71" s="126"/>
      <c r="N71" s="171" t="str">
        <f ca="1">IF(OR(ISERROR(VLOOKUP($E$7,Index!$E$44:$G$67,2,FALSE)),ISERROR(I71/H71)),"OK",(IF(AND(I71/H71&gt;=VLOOKUP($E$7,Index!$E$44:$G$67,2,FALSE),OR(VLOOKUP($E$7,Index!$E$44:$G$67,3,FALSE)="",I71/H71&lt;=VLOOKUP($E$7,Index!$E$44:$G$67,3,FALSE))),"OK","ERROR")))</f>
        <v>OK</v>
      </c>
      <c r="O71" s="126"/>
      <c r="P71"/>
      <c r="Q71"/>
      <c r="R71"/>
      <c r="S71"/>
      <c r="T71"/>
      <c r="U71" s="16"/>
    </row>
    <row r="72" spans="2:21" ht="10.15" customHeight="1">
      <c r="B72" s="15"/>
      <c r="C72" s="11"/>
      <c r="D72" s="100"/>
      <c r="E72" s="11"/>
      <c r="F72" s="227" t="s">
        <v>17</v>
      </c>
      <c r="G72" s="11"/>
      <c r="H72" s="398"/>
      <c r="I72" s="398"/>
      <c r="J72" s="398"/>
      <c r="K72" s="398"/>
      <c r="L72" s="398"/>
      <c r="M72" s="126"/>
      <c r="N72" s="171" t="str">
        <f ca="1">IF(OR(ISERROR(VLOOKUP($E$7,Index!$E$44:$G$67,2,FALSE)),ISERROR(I72/H72)),"OK",(IF(AND(I72/H72&gt;=VLOOKUP($E$7,Index!$E$44:$G$67,2,FALSE),OR(VLOOKUP($E$7,Index!$E$44:$G$67,3,FALSE)="",I72/H72&lt;=VLOOKUP($E$7,Index!$E$44:$G$67,3,FALSE))),"OK","ERROR")))</f>
        <v>OK</v>
      </c>
      <c r="O72" s="126"/>
      <c r="P72"/>
      <c r="Q72"/>
      <c r="R72"/>
      <c r="S72"/>
      <c r="T72"/>
      <c r="U72" s="16"/>
    </row>
    <row r="73" spans="2:21" ht="10.15" customHeight="1">
      <c r="B73" s="15"/>
      <c r="C73" s="11"/>
      <c r="D73" s="100"/>
      <c r="E73" s="11"/>
      <c r="F73" s="227" t="s">
        <v>8</v>
      </c>
      <c r="G73" s="11"/>
      <c r="H73" s="398"/>
      <c r="I73" s="398"/>
      <c r="J73" s="398"/>
      <c r="K73" s="398"/>
      <c r="L73" s="398"/>
      <c r="M73" s="126"/>
      <c r="N73" s="171" t="str">
        <f ca="1">IF(OR(ISERROR(VLOOKUP($E$7,Index!$E$44:$G$67,2,FALSE)),ISERROR(I73/H73)),"OK",(IF(AND(I73/H73&gt;=VLOOKUP($E$7,Index!$E$44:$G$67,2,FALSE),OR(VLOOKUP($E$7,Index!$E$44:$G$67,3,FALSE)="",I73/H73&lt;=VLOOKUP($E$7,Index!$E$44:$G$67,3,FALSE))),"OK","ERROR")))</f>
        <v>OK</v>
      </c>
      <c r="O73" s="126"/>
      <c r="P73"/>
      <c r="Q73"/>
      <c r="R73"/>
      <c r="S73"/>
      <c r="T73"/>
      <c r="U73" s="16"/>
    </row>
    <row r="74" spans="2:21" ht="10.15" customHeight="1">
      <c r="B74" s="15"/>
      <c r="C74" s="11"/>
      <c r="D74" s="161" t="s">
        <v>18</v>
      </c>
      <c r="E74" s="162" t="s">
        <v>19</v>
      </c>
      <c r="F74" s="10"/>
      <c r="G74" s="11"/>
      <c r="H74" s="399"/>
      <c r="I74" s="399"/>
      <c r="J74" s="455" t="s">
        <v>66</v>
      </c>
      <c r="K74" s="399"/>
      <c r="L74" s="399"/>
      <c r="M74" s="126"/>
      <c r="N74" s="173" t="str">
        <f ca="1">IF(OR(ISERROR(VLOOKUP($E$7,Index!$E$44:$G$67,2,FALSE)),ISERROR(I74/H74)),"OK",(IF(AND(I74/H74&gt;=VLOOKUP($E$7,Index!$E$44:$G$67,2,FALSE),OR(VLOOKUP($E$7,Index!$E$44:$G$67,3,FALSE)="",I74/H74&lt;=VLOOKUP($E$7,Index!$E$44:$G$67,3,FALSE))),"OK","ERROR")))</f>
        <v>OK</v>
      </c>
      <c r="O74" s="126"/>
      <c r="P74"/>
      <c r="Q74"/>
      <c r="R74"/>
      <c r="S74"/>
      <c r="T74"/>
      <c r="U74" s="16"/>
    </row>
    <row r="75" spans="2:21" ht="10.15" customHeight="1">
      <c r="B75" s="15"/>
      <c r="C75" s="11"/>
      <c r="D75" s="163" t="s">
        <v>20</v>
      </c>
      <c r="E75" s="164" t="s">
        <v>21</v>
      </c>
      <c r="F75" s="40"/>
      <c r="G75" s="11"/>
      <c r="H75" s="141"/>
      <c r="I75" s="141"/>
      <c r="J75" s="141"/>
      <c r="K75" s="141"/>
      <c r="L75" s="141"/>
      <c r="M75" s="126"/>
      <c r="N75" s="174"/>
      <c r="O75" s="126"/>
      <c r="P75"/>
      <c r="Q75"/>
      <c r="R75"/>
      <c r="S75"/>
      <c r="T75"/>
      <c r="U75" s="16"/>
    </row>
    <row r="76" spans="2:21" ht="10.15" customHeight="1">
      <c r="B76" s="15"/>
      <c r="C76" s="11"/>
      <c r="D76" s="100"/>
      <c r="E76" s="11"/>
      <c r="F76" s="42" t="s">
        <v>22</v>
      </c>
      <c r="G76" s="11"/>
      <c r="H76" s="398"/>
      <c r="I76" s="398"/>
      <c r="J76" s="402" t="s">
        <v>66</v>
      </c>
      <c r="K76" s="398"/>
      <c r="L76" s="398"/>
      <c r="M76" s="126"/>
      <c r="N76" s="171" t="str">
        <f ca="1">IF(OR(ISERROR(VLOOKUP($E$7,Index!$E$44:$G$67,2,FALSE)),ISERROR(I76/H76)),"OK",(IF(AND(I76/H76&gt;=VLOOKUP($E$7,Index!$E$44:$G$67,2,FALSE),OR(VLOOKUP($E$7,Index!$E$44:$G$67,3,FALSE)="",I76/H76&lt;=VLOOKUP($E$7,Index!$E$44:$G$67,3,FALSE))),"OK","ERROR")))</f>
        <v>OK</v>
      </c>
      <c r="O76" s="126"/>
      <c r="P76"/>
      <c r="Q76"/>
      <c r="R76"/>
      <c r="S76"/>
      <c r="T76"/>
      <c r="U76" s="16"/>
    </row>
    <row r="77" spans="2:21" ht="10.15" customHeight="1">
      <c r="B77" s="15"/>
      <c r="C77" s="11"/>
      <c r="D77" s="100"/>
      <c r="E77" s="11"/>
      <c r="F77" s="42" t="s">
        <v>23</v>
      </c>
      <c r="G77" s="11"/>
      <c r="H77" s="398"/>
      <c r="I77" s="398"/>
      <c r="J77" s="402" t="s">
        <v>66</v>
      </c>
      <c r="K77" s="398"/>
      <c r="L77" s="398"/>
      <c r="M77" s="126"/>
      <c r="N77" s="171" t="str">
        <f ca="1">IF(OR(ISERROR(VLOOKUP($E$7,Index!$E$44:$G$67,2,FALSE)),ISERROR(I77/H77)),"OK",(IF(AND(I77/H77&gt;=VLOOKUP($E$7,Index!$E$44:$G$67,2,FALSE),OR(VLOOKUP($E$7,Index!$E$44:$G$67,3,FALSE)="",I77/H77&lt;=VLOOKUP($E$7,Index!$E$44:$G$67,3,FALSE))),"OK","ERROR")))</f>
        <v>OK</v>
      </c>
      <c r="O77" s="126"/>
      <c r="P77"/>
      <c r="Q77"/>
      <c r="R77"/>
      <c r="S77"/>
      <c r="T77"/>
      <c r="U77" s="16"/>
    </row>
    <row r="78" spans="2:21" ht="10.15" customHeight="1">
      <c r="B78" s="15"/>
      <c r="C78" s="11"/>
      <c r="D78" s="100"/>
      <c r="E78" s="11"/>
      <c r="F78" s="42" t="s">
        <v>57</v>
      </c>
      <c r="G78" s="11"/>
      <c r="H78" s="398"/>
      <c r="I78" s="398"/>
      <c r="J78" s="402" t="s">
        <v>66</v>
      </c>
      <c r="K78" s="398"/>
      <c r="L78" s="398"/>
      <c r="M78" s="126"/>
      <c r="N78" s="171" t="str">
        <f ca="1">IF(OR(ISERROR(VLOOKUP($E$7,Index!$E$44:$G$67,2,FALSE)),ISERROR(I78/H78)),"OK",(IF(AND(I78/H78&gt;=VLOOKUP($E$7,Index!$E$44:$G$67,2,FALSE),OR(VLOOKUP($E$7,Index!$E$44:$G$67,3,FALSE)="",I78/H78&lt;=VLOOKUP($E$7,Index!$E$44:$G$67,3,FALSE))),"OK","ERROR")))</f>
        <v>OK</v>
      </c>
      <c r="O78" s="126"/>
      <c r="P78"/>
      <c r="Q78"/>
      <c r="R78"/>
      <c r="S78"/>
      <c r="T78"/>
      <c r="U78" s="16"/>
    </row>
    <row r="79" spans="2:21" ht="10.15" customHeight="1">
      <c r="B79" s="15"/>
      <c r="C79" s="11"/>
      <c r="D79" s="100"/>
      <c r="E79" s="11"/>
      <c r="F79" s="42" t="s">
        <v>32</v>
      </c>
      <c r="G79" s="11"/>
      <c r="H79" s="398"/>
      <c r="I79" s="398"/>
      <c r="J79" s="402" t="s">
        <v>66</v>
      </c>
      <c r="K79" s="398"/>
      <c r="L79" s="398"/>
      <c r="M79" s="126"/>
      <c r="N79" s="171" t="str">
        <f ca="1">IF(OR(ISERROR(VLOOKUP($E$7,Index!$E$44:$G$67,2,FALSE)),ISERROR(I79/H79)),"OK",(IF(AND(I79/H79&gt;=VLOOKUP($E$7,Index!$E$44:$G$67,2,FALSE),OR(VLOOKUP($E$7,Index!$E$44:$G$67,3,FALSE)="",I79/H79&lt;=VLOOKUP($E$7,Index!$E$44:$G$67,3,FALSE))),"OK","ERROR")))</f>
        <v>OK</v>
      </c>
      <c r="O79" s="126"/>
      <c r="P79"/>
      <c r="Q79"/>
      <c r="R79"/>
      <c r="S79"/>
      <c r="T79"/>
      <c r="U79" s="16"/>
    </row>
    <row r="80" spans="2:21" ht="10.15" customHeight="1">
      <c r="B80" s="15"/>
      <c r="C80" s="11"/>
      <c r="D80" s="100"/>
      <c r="E80" s="11"/>
      <c r="F80" s="42" t="s">
        <v>8</v>
      </c>
      <c r="G80" s="11"/>
      <c r="H80" s="398"/>
      <c r="I80" s="398"/>
      <c r="J80" s="402" t="s">
        <v>66</v>
      </c>
      <c r="K80" s="398"/>
      <c r="L80" s="398"/>
      <c r="M80" s="126"/>
      <c r="N80" s="171" t="str">
        <f ca="1">IF(OR(ISERROR(VLOOKUP($E$7,Index!$E$44:$G$67,2,FALSE)),ISERROR(I80/H80)),"OK",(IF(AND(I80/H80&gt;=VLOOKUP($E$7,Index!$E$44:$G$67,2,FALSE),OR(VLOOKUP($E$7,Index!$E$44:$G$67,3,FALSE)="",I80/H80&lt;=VLOOKUP($E$7,Index!$E$44:$G$67,3,FALSE))),"OK","ERROR")))</f>
        <v>OK</v>
      </c>
      <c r="O80" s="126"/>
      <c r="P80"/>
      <c r="Q80"/>
      <c r="R80"/>
      <c r="S80"/>
      <c r="T80"/>
      <c r="U80" s="16"/>
    </row>
    <row r="81" spans="2:21" ht="10.15" customHeight="1">
      <c r="B81" s="15"/>
      <c r="C81" s="11"/>
      <c r="D81" s="161" t="s">
        <v>24</v>
      </c>
      <c r="E81" s="162" t="s">
        <v>25</v>
      </c>
      <c r="F81" s="10"/>
      <c r="G81" s="11"/>
      <c r="H81" s="399"/>
      <c r="I81" s="399"/>
      <c r="J81" s="455" t="s">
        <v>66</v>
      </c>
      <c r="K81" s="399"/>
      <c r="L81" s="399"/>
      <c r="M81" s="126"/>
      <c r="N81" s="173" t="str">
        <f ca="1">IF(OR(ISERROR(VLOOKUP($E$7,Index!$E$44:$G$67,2,FALSE)),ISERROR(I81/H81)),"OK",(IF(AND(I81/H81&gt;=VLOOKUP($E$7,Index!$E$44:$G$67,2,FALSE),OR(VLOOKUP($E$7,Index!$E$44:$G$67,3,FALSE)="",I81/H81&lt;=VLOOKUP($E$7,Index!$E$44:$G$67,3,FALSE))),"OK","ERROR")))</f>
        <v>OK</v>
      </c>
      <c r="O81" s="126"/>
      <c r="P81"/>
      <c r="Q81"/>
      <c r="R81"/>
      <c r="S81"/>
      <c r="T81"/>
      <c r="U81" s="16"/>
    </row>
    <row r="82" spans="2:21" ht="10.15" customHeight="1">
      <c r="B82" s="15"/>
      <c r="C82" s="11"/>
      <c r="D82" s="161" t="s">
        <v>26</v>
      </c>
      <c r="E82" s="162" t="s">
        <v>27</v>
      </c>
      <c r="F82" s="10"/>
      <c r="G82" s="11"/>
      <c r="H82" s="399"/>
      <c r="I82" s="399"/>
      <c r="J82" s="455" t="s">
        <v>66</v>
      </c>
      <c r="K82" s="399"/>
      <c r="L82" s="399"/>
      <c r="M82" s="126"/>
      <c r="N82" s="173" t="str">
        <f ca="1">IF(OR(ISERROR(VLOOKUP($E$7,Index!$E$44:$G$67,2,FALSE)),ISERROR(I82/H82)),"OK",(IF(AND(I82/H82&gt;=VLOOKUP($E$7,Index!$E$44:$G$67,2,FALSE),OR(VLOOKUP($E$7,Index!$E$44:$G$67,3,FALSE)="",I82/H82&lt;=VLOOKUP($E$7,Index!$E$44:$G$67,3,FALSE))),"OK","ERROR")))</f>
        <v>OK</v>
      </c>
      <c r="O82" s="126"/>
      <c r="P82"/>
      <c r="Q82"/>
      <c r="R82"/>
      <c r="S82"/>
      <c r="T82"/>
      <c r="U82" s="16"/>
    </row>
    <row r="83" spans="2:21" ht="10.15" customHeight="1">
      <c r="B83" s="15"/>
      <c r="C83" s="11"/>
      <c r="D83" s="11"/>
      <c r="E83" s="11"/>
      <c r="F83" s="11"/>
      <c r="G83" s="11"/>
      <c r="H83" s="126"/>
      <c r="I83" s="126"/>
      <c r="J83" s="126"/>
      <c r="K83" s="126"/>
      <c r="L83" s="126"/>
      <c r="M83" s="126"/>
      <c r="N83" s="128"/>
      <c r="O83" s="126"/>
      <c r="P83" s="126"/>
      <c r="Q83" s="126"/>
      <c r="R83" s="126"/>
      <c r="S83" s="126"/>
      <c r="T83" s="128"/>
      <c r="U83" s="16"/>
    </row>
    <row r="84" spans="2:21" ht="10.15" customHeight="1">
      <c r="B84" s="15"/>
      <c r="C84" s="189">
        <v>2</v>
      </c>
      <c r="D84" s="168" t="s">
        <v>300</v>
      </c>
      <c r="E84" s="167"/>
      <c r="F84" s="167"/>
      <c r="G84" s="186"/>
      <c r="H84" s="186"/>
      <c r="I84" s="186"/>
      <c r="J84" s="186"/>
      <c r="K84" s="186"/>
      <c r="L84" s="186"/>
      <c r="M84" s="186"/>
      <c r="N84" s="186"/>
      <c r="O84" s="186"/>
      <c r="P84" s="186"/>
      <c r="Q84" s="186"/>
      <c r="R84" s="186"/>
      <c r="S84" s="186"/>
      <c r="T84" s="186"/>
      <c r="U84" s="16"/>
    </row>
    <row r="85" spans="2:21" ht="10.15" customHeight="1">
      <c r="B85" s="15"/>
      <c r="C85" s="11"/>
      <c r="D85" s="96"/>
      <c r="E85" s="11"/>
      <c r="F85" s="11"/>
      <c r="G85" s="11"/>
      <c r="H85" s="126"/>
      <c r="I85" s="126"/>
      <c r="J85" s="126"/>
      <c r="K85" s="126"/>
      <c r="L85" s="126"/>
      <c r="M85" s="126"/>
      <c r="N85" s="128"/>
      <c r="O85" s="126"/>
      <c r="P85" s="128"/>
      <c r="Q85" s="128"/>
      <c r="R85" s="128"/>
      <c r="S85" s="126"/>
      <c r="T85" s="128"/>
      <c r="U85" s="16"/>
    </row>
    <row r="86" spans="2:21" ht="10.15" customHeight="1">
      <c r="B86" s="15"/>
      <c r="C86" s="11"/>
      <c r="D86" s="96"/>
      <c r="E86" s="11"/>
      <c r="F86" s="11"/>
      <c r="G86" s="11"/>
      <c r="H86" s="184"/>
      <c r="I86" s="233" t="s">
        <v>572</v>
      </c>
      <c r="J86" s="184"/>
      <c r="K86" s="184"/>
      <c r="L86" s="184"/>
      <c r="M86" s="126"/>
      <c r="N86" s="126"/>
      <c r="O86" s="126"/>
      <c r="P86"/>
      <c r="Q86"/>
      <c r="R86"/>
      <c r="S86"/>
      <c r="T86"/>
      <c r="U86" s="16"/>
    </row>
    <row r="87" spans="2:21" ht="56.25">
      <c r="B87" s="15"/>
      <c r="C87" s="11"/>
      <c r="D87" s="155" t="s">
        <v>0</v>
      </c>
      <c r="E87" s="188" t="s">
        <v>11</v>
      </c>
      <c r="F87" s="156"/>
      <c r="G87" s="11"/>
      <c r="H87" s="158" t="s">
        <v>58</v>
      </c>
      <c r="I87" s="335" t="s">
        <v>550</v>
      </c>
      <c r="J87" s="158" t="s">
        <v>69</v>
      </c>
      <c r="K87" s="158" t="s">
        <v>13</v>
      </c>
      <c r="L87" s="158" t="s">
        <v>14</v>
      </c>
      <c r="M87" s="126"/>
      <c r="N87" s="158" t="s">
        <v>641</v>
      </c>
      <c r="O87" s="126"/>
      <c r="P87"/>
      <c r="Q87"/>
      <c r="R87"/>
      <c r="S87"/>
      <c r="T87"/>
      <c r="U87" s="16"/>
    </row>
    <row r="88" spans="2:21" ht="10.15" customHeight="1">
      <c r="B88" s="15"/>
      <c r="C88" s="11"/>
      <c r="D88" s="100"/>
      <c r="E88" s="41"/>
      <c r="F88" s="42"/>
      <c r="G88" s="11"/>
      <c r="H88" s="135"/>
      <c r="I88" s="131" t="s">
        <v>54</v>
      </c>
      <c r="J88" s="131" t="s">
        <v>54</v>
      </c>
      <c r="K88" s="131" t="s">
        <v>54</v>
      </c>
      <c r="L88" s="131" t="s">
        <v>54</v>
      </c>
      <c r="M88" s="126"/>
      <c r="N88" s="169"/>
      <c r="O88" s="126"/>
      <c r="P88"/>
      <c r="Q88"/>
      <c r="R88"/>
      <c r="S88"/>
      <c r="T88"/>
      <c r="U88" s="16"/>
    </row>
    <row r="89" spans="2:21" ht="10.15" customHeight="1">
      <c r="B89" s="15"/>
      <c r="C89" s="11"/>
      <c r="D89" s="159" t="s">
        <v>28</v>
      </c>
      <c r="E89" s="160" t="s">
        <v>2</v>
      </c>
      <c r="F89" s="42"/>
      <c r="G89" s="11"/>
      <c r="H89" s="135"/>
      <c r="I89" s="132"/>
      <c r="J89" s="132"/>
      <c r="K89" s="132"/>
      <c r="L89" s="132"/>
      <c r="M89" s="126"/>
      <c r="N89" s="170"/>
      <c r="O89" s="126"/>
      <c r="P89"/>
      <c r="Q89"/>
      <c r="R89"/>
      <c r="S89"/>
      <c r="T89"/>
      <c r="U89" s="16"/>
    </row>
    <row r="90" spans="2:21" ht="10.15" customHeight="1">
      <c r="B90" s="15"/>
      <c r="C90" s="11"/>
      <c r="D90" s="100"/>
      <c r="E90" s="41"/>
      <c r="F90" s="133" t="s">
        <v>3</v>
      </c>
      <c r="G90" s="11"/>
      <c r="H90" s="135"/>
      <c r="I90" s="135"/>
      <c r="J90" s="135"/>
      <c r="K90" s="135"/>
      <c r="L90" s="135"/>
      <c r="M90" s="126"/>
      <c r="N90" s="176"/>
      <c r="O90" s="126"/>
      <c r="P90"/>
      <c r="Q90"/>
      <c r="R90"/>
      <c r="S90"/>
      <c r="T90"/>
      <c r="U90" s="16"/>
    </row>
    <row r="91" spans="2:21" ht="10.15" customHeight="1">
      <c r="B91" s="15"/>
      <c r="C91" s="11"/>
      <c r="D91" s="100"/>
      <c r="E91" s="41"/>
      <c r="F91" s="42" t="s">
        <v>4</v>
      </c>
      <c r="G91" s="11"/>
      <c r="H91" s="398"/>
      <c r="I91" s="398"/>
      <c r="J91" s="398"/>
      <c r="K91" s="398"/>
      <c r="L91" s="398"/>
      <c r="M91" s="126"/>
      <c r="N91" s="171" t="str">
        <f ca="1">IF(OR(ISERROR(VLOOKUP($E$7,Index!$E$44:$G$67,2,FALSE)),ISERROR(I91/H91)),"OK",(IF(AND(I91/H91&gt;=VLOOKUP($E$7,Index!$E$44:$G$67,2,FALSE),OR(VLOOKUP($E$7,Index!$E$44:$G$67,3,FALSE)="",I91/H91&lt;=VLOOKUP($E$7,Index!$E$44:$G$67,3,FALSE))),"OK","ERROR")))</f>
        <v>OK</v>
      </c>
      <c r="O91" s="126"/>
      <c r="P91"/>
      <c r="Q91"/>
      <c r="R91"/>
      <c r="S91"/>
      <c r="T91"/>
      <c r="U91" s="16"/>
    </row>
    <row r="92" spans="2:21" ht="10.15" customHeight="1">
      <c r="B92" s="15"/>
      <c r="C92" s="11"/>
      <c r="D92" s="100"/>
      <c r="E92" s="41"/>
      <c r="F92" s="42" t="s">
        <v>5</v>
      </c>
      <c r="G92" s="11"/>
      <c r="H92" s="398"/>
      <c r="I92" s="398"/>
      <c r="J92" s="398"/>
      <c r="K92" s="398"/>
      <c r="L92" s="398"/>
      <c r="M92" s="126"/>
      <c r="N92" s="171" t="str">
        <f ca="1">IF(OR(ISERROR(VLOOKUP($E$7,Index!$E$44:$G$67,2,FALSE)),ISERROR(I92/H92)),"OK",(IF(AND(I92/H92&gt;=VLOOKUP($E$7,Index!$E$44:$G$67,2,FALSE),OR(VLOOKUP($E$7,Index!$E$44:$G$67,3,FALSE)="",I92/H92&lt;=VLOOKUP($E$7,Index!$E$44:$G$67,3,FALSE))),"OK","ERROR")))</f>
        <v>OK</v>
      </c>
      <c r="O92" s="126"/>
      <c r="P92"/>
      <c r="Q92"/>
      <c r="R92"/>
      <c r="S92"/>
      <c r="T92"/>
      <c r="U92" s="16"/>
    </row>
    <row r="93" spans="2:21" ht="10.15" customHeight="1">
      <c r="B93" s="15"/>
      <c r="C93" s="11"/>
      <c r="D93" s="100"/>
      <c r="E93" s="41"/>
      <c r="F93" s="42" t="s">
        <v>6</v>
      </c>
      <c r="G93" s="11"/>
      <c r="H93" s="398"/>
      <c r="I93" s="398"/>
      <c r="J93" s="398"/>
      <c r="K93" s="398"/>
      <c r="L93" s="398"/>
      <c r="M93" s="126"/>
      <c r="N93" s="171" t="str">
        <f ca="1">IF(OR(ISERROR(VLOOKUP($E$7,Index!$E$44:$G$67,2,FALSE)),ISERROR(I93/H93)),"OK",(IF(AND(I93/H93&gt;=VLOOKUP($E$7,Index!$E$44:$G$67,2,FALSE),OR(VLOOKUP($E$7,Index!$E$44:$G$67,3,FALSE)="",I93/H93&lt;=VLOOKUP($E$7,Index!$E$44:$G$67,3,FALSE))),"OK","ERROR")))</f>
        <v>OK</v>
      </c>
      <c r="O93" s="126"/>
      <c r="P93"/>
      <c r="Q93"/>
      <c r="R93"/>
      <c r="S93"/>
      <c r="T93"/>
      <c r="U93" s="16"/>
    </row>
    <row r="94" spans="2:21" ht="10.15" customHeight="1">
      <c r="B94" s="15"/>
      <c r="C94" s="11"/>
      <c r="D94" s="100"/>
      <c r="E94" s="41"/>
      <c r="F94" s="42" t="s">
        <v>8</v>
      </c>
      <c r="G94" s="11"/>
      <c r="H94" s="398"/>
      <c r="I94" s="398"/>
      <c r="J94" s="398"/>
      <c r="K94" s="398"/>
      <c r="L94" s="398"/>
      <c r="M94" s="126"/>
      <c r="N94" s="171" t="str">
        <f ca="1">IF(OR(ISERROR(VLOOKUP($E$7,Index!$E$44:$G$67,2,FALSE)),ISERROR(I94/H94)),"OK",(IF(AND(I94/H94&gt;=VLOOKUP($E$7,Index!$E$44:$G$67,2,FALSE),OR(VLOOKUP($E$7,Index!$E$44:$G$67,3,FALSE)="",I94/H94&lt;=VLOOKUP($E$7,Index!$E$44:$G$67,3,FALSE))),"OK","ERROR")))</f>
        <v>OK</v>
      </c>
      <c r="O94" s="126"/>
      <c r="P94"/>
      <c r="Q94"/>
      <c r="R94"/>
      <c r="S94"/>
      <c r="T94"/>
      <c r="U94" s="16"/>
    </row>
    <row r="95" spans="2:21" ht="10.15" customHeight="1">
      <c r="B95" s="15"/>
      <c r="C95" s="11"/>
      <c r="D95" s="100"/>
      <c r="E95" s="41"/>
      <c r="F95" s="42"/>
      <c r="G95" s="11"/>
      <c r="H95" s="139"/>
      <c r="I95" s="139"/>
      <c r="J95" s="139"/>
      <c r="K95" s="139"/>
      <c r="L95" s="139"/>
      <c r="M95" s="126"/>
      <c r="N95" s="138"/>
      <c r="O95" s="126"/>
      <c r="P95"/>
      <c r="Q95"/>
      <c r="R95"/>
      <c r="S95"/>
      <c r="T95"/>
      <c r="U95" s="16"/>
    </row>
    <row r="96" spans="2:21" ht="10.15" customHeight="1">
      <c r="B96" s="15"/>
      <c r="C96" s="11"/>
      <c r="D96" s="100"/>
      <c r="E96" s="41"/>
      <c r="F96" s="133" t="s">
        <v>9</v>
      </c>
      <c r="G96" s="11"/>
      <c r="H96" s="139"/>
      <c r="I96" s="139"/>
      <c r="J96" s="139"/>
      <c r="K96" s="139"/>
      <c r="L96" s="139"/>
      <c r="M96" s="126"/>
      <c r="N96" s="138"/>
      <c r="O96" s="126"/>
      <c r="P96"/>
      <c r="Q96"/>
      <c r="R96"/>
      <c r="S96"/>
      <c r="T96"/>
      <c r="U96" s="16"/>
    </row>
    <row r="97" spans="1:21" ht="10.15" customHeight="1">
      <c r="B97" s="15"/>
      <c r="C97" s="11"/>
      <c r="D97" s="100"/>
      <c r="E97" s="41"/>
      <c r="F97" s="42" t="s">
        <v>10</v>
      </c>
      <c r="G97" s="11"/>
      <c r="H97" s="398"/>
      <c r="I97" s="398"/>
      <c r="J97" s="398"/>
      <c r="K97" s="398"/>
      <c r="L97" s="398"/>
      <c r="M97" s="126"/>
      <c r="N97" s="171" t="str">
        <f ca="1">IF(OR(ISERROR(VLOOKUP($E$7,Index!$E$44:$G$67,2,FALSE)),ISERROR(I97/H97)),"OK",(IF(AND(I97/H97&gt;=VLOOKUP($E$7,Index!$E$44:$G$67,2,FALSE),OR(VLOOKUP($E$7,Index!$E$44:$G$67,3,FALSE)="",I97/H97&lt;=VLOOKUP($E$7,Index!$E$44:$G$67,3,FALSE))),"OK","ERROR")))</f>
        <v>OK</v>
      </c>
      <c r="O97" s="126"/>
      <c r="P97"/>
      <c r="Q97"/>
      <c r="R97"/>
      <c r="S97"/>
      <c r="T97"/>
      <c r="U97" s="16"/>
    </row>
    <row r="98" spans="1:21" ht="10.15" customHeight="1">
      <c r="B98" s="15"/>
      <c r="C98" s="11"/>
      <c r="D98" s="100"/>
      <c r="E98" s="41"/>
      <c r="F98" s="42" t="s">
        <v>22</v>
      </c>
      <c r="G98" s="11"/>
      <c r="H98" s="398"/>
      <c r="I98" s="398"/>
      <c r="J98" s="398"/>
      <c r="K98" s="398"/>
      <c r="L98" s="398"/>
      <c r="M98" s="126"/>
      <c r="N98" s="171" t="str">
        <f ca="1">IF(OR(ISERROR(VLOOKUP($E$7,Index!$E$44:$G$67,2,FALSE)),ISERROR(I98/H98)),"OK",(IF(AND(I98/H98&gt;=VLOOKUP($E$7,Index!$E$44:$G$67,2,FALSE),OR(VLOOKUP($E$7,Index!$E$44:$G$67,3,FALSE)="",I98/H98&lt;=VLOOKUP($E$7,Index!$E$44:$G$67,3,FALSE))),"OK","ERROR")))</f>
        <v>OK</v>
      </c>
      <c r="O98" s="126"/>
      <c r="P98"/>
      <c r="Q98"/>
      <c r="R98"/>
      <c r="S98"/>
      <c r="T98"/>
      <c r="U98" s="16"/>
    </row>
    <row r="99" spans="1:21" ht="10.15" customHeight="1">
      <c r="B99" s="15"/>
      <c r="C99" s="11"/>
      <c r="D99" s="100"/>
      <c r="E99" s="41"/>
      <c r="F99" s="48" t="s">
        <v>23</v>
      </c>
      <c r="G99" s="11"/>
      <c r="H99" s="398"/>
      <c r="I99" s="398"/>
      <c r="J99" s="402" t="s">
        <v>66</v>
      </c>
      <c r="K99" s="398"/>
      <c r="L99" s="398"/>
      <c r="M99" s="126"/>
      <c r="N99" s="171" t="str">
        <f ca="1">IF(OR(ISERROR(VLOOKUP($E$7,Index!$E$44:$G$67,2,FALSE)),ISERROR(I99/H99)),"OK",(IF(AND(I99/H99&gt;=VLOOKUP($E$7,Index!$E$44:$G$67,2,FALSE),OR(VLOOKUP($E$7,Index!$E$44:$G$67,3,FALSE)="",I99/H99&lt;=VLOOKUP($E$7,Index!$E$44:$G$67,3,FALSE))),"OK","ERROR")))</f>
        <v>OK</v>
      </c>
      <c r="O99" s="126"/>
      <c r="P99"/>
      <c r="Q99"/>
      <c r="R99"/>
      <c r="S99"/>
      <c r="T99"/>
      <c r="U99" s="16"/>
    </row>
    <row r="100" spans="1:21" ht="10.15" customHeight="1">
      <c r="B100" s="15"/>
      <c r="C100" s="11"/>
      <c r="D100" s="100"/>
      <c r="E100" s="41"/>
      <c r="F100" s="48" t="s">
        <v>57</v>
      </c>
      <c r="G100" s="11"/>
      <c r="H100" s="398"/>
      <c r="I100" s="398"/>
      <c r="J100" s="402" t="s">
        <v>66</v>
      </c>
      <c r="K100" s="398"/>
      <c r="L100" s="398"/>
      <c r="M100" s="126"/>
      <c r="N100" s="171" t="str">
        <f ca="1">IF(OR(ISERROR(VLOOKUP($E$7,Index!$E$44:$G$67,2,FALSE)),ISERROR(I100/H100)),"OK",(IF(AND(I100/H100&gt;=VLOOKUP($E$7,Index!$E$44:$G$67,2,FALSE),OR(VLOOKUP($E$7,Index!$E$44:$G$67,3,FALSE)="",I100/H100&lt;=VLOOKUP($E$7,Index!$E$44:$G$67,3,FALSE))),"OK","ERROR")))</f>
        <v>OK</v>
      </c>
      <c r="O100" s="126"/>
      <c r="P100"/>
      <c r="Q100"/>
      <c r="R100"/>
      <c r="S100"/>
      <c r="T100"/>
      <c r="U100" s="16"/>
    </row>
    <row r="101" spans="1:21" ht="10.15" customHeight="1">
      <c r="B101" s="15"/>
      <c r="C101" s="11"/>
      <c r="D101" s="100"/>
      <c r="E101" s="41"/>
      <c r="F101" s="48" t="s">
        <v>32</v>
      </c>
      <c r="G101" s="11"/>
      <c r="H101" s="398"/>
      <c r="I101" s="398"/>
      <c r="J101" s="402" t="s">
        <v>66</v>
      </c>
      <c r="K101" s="398"/>
      <c r="L101" s="398"/>
      <c r="M101" s="126"/>
      <c r="N101" s="171" t="str">
        <f ca="1">IF(OR(ISERROR(VLOOKUP($E$7,Index!$E$44:$G$67,2,FALSE)),ISERROR(I101/H101)),"OK",(IF(AND(I101/H101&gt;=VLOOKUP($E$7,Index!$E$44:$G$67,2,FALSE),OR(VLOOKUP($E$7,Index!$E$44:$G$67,3,FALSE)="",I101/H101&lt;=VLOOKUP($E$7,Index!$E$44:$G$67,3,FALSE))),"OK","ERROR")))</f>
        <v>OK</v>
      </c>
      <c r="O101" s="126"/>
      <c r="P101"/>
      <c r="Q101"/>
      <c r="R101"/>
      <c r="S101"/>
      <c r="T101"/>
      <c r="U101" s="16"/>
    </row>
    <row r="102" spans="1:21" ht="10.15" customHeight="1">
      <c r="B102" s="15"/>
      <c r="C102" s="11"/>
      <c r="D102" s="100"/>
      <c r="E102" s="41"/>
      <c r="F102" s="42" t="s">
        <v>8</v>
      </c>
      <c r="G102" s="11"/>
      <c r="H102" s="398"/>
      <c r="I102" s="398"/>
      <c r="J102" s="398"/>
      <c r="K102" s="398"/>
      <c r="L102" s="398"/>
      <c r="M102" s="126"/>
      <c r="N102" s="171" t="str">
        <f ca="1">IF(OR(ISERROR(VLOOKUP($E$7,Index!$E$44:$G$67,2,FALSE)),ISERROR(I102/H102)),"OK",(IF(AND(I102/H102&gt;=VLOOKUP($E$7,Index!$E$44:$G$67,2,FALSE),OR(VLOOKUP($E$7,Index!$E$44:$G$67,3,FALSE)="",I102/H102&lt;=VLOOKUP($E$7,Index!$E$44:$G$67,3,FALSE))),"OK","ERROR")))</f>
        <v>OK</v>
      </c>
      <c r="O102" s="126"/>
      <c r="P102"/>
      <c r="Q102"/>
      <c r="R102"/>
      <c r="S102"/>
      <c r="T102"/>
      <c r="U102" s="16"/>
    </row>
    <row r="103" spans="1:21" ht="10.15" customHeight="1">
      <c r="B103" s="15"/>
      <c r="C103" s="11"/>
      <c r="D103" s="100"/>
      <c r="E103" s="160" t="s">
        <v>15</v>
      </c>
      <c r="F103" s="42"/>
      <c r="G103" s="11"/>
      <c r="H103" s="139"/>
      <c r="I103" s="139"/>
      <c r="J103" s="139"/>
      <c r="K103" s="139"/>
      <c r="L103" s="139"/>
      <c r="M103" s="126"/>
      <c r="N103" s="138"/>
      <c r="O103" s="126"/>
      <c r="P103"/>
      <c r="Q103"/>
      <c r="R103"/>
      <c r="S103"/>
      <c r="T103"/>
      <c r="U103" s="16"/>
    </row>
    <row r="104" spans="1:21" ht="10.15" customHeight="1">
      <c r="B104" s="15"/>
      <c r="C104" s="11"/>
      <c r="D104" s="100"/>
      <c r="E104" s="41"/>
      <c r="F104" s="42" t="s">
        <v>16</v>
      </c>
      <c r="G104" s="11"/>
      <c r="H104" s="398"/>
      <c r="I104" s="398"/>
      <c r="J104" s="398"/>
      <c r="K104" s="398"/>
      <c r="L104" s="398"/>
      <c r="M104" s="126"/>
      <c r="N104" s="171" t="str">
        <f ca="1">IF(OR(ISERROR(VLOOKUP($E$7,Index!$E$44:$G$67,2,FALSE)),ISERROR(I104/H104)),"OK",(IF(AND(I104/H104&gt;=VLOOKUP($E$7,Index!$E$44:$G$67,2,FALSE),OR(VLOOKUP($E$7,Index!$E$44:$G$67,3,FALSE)="",I104/H104&lt;=VLOOKUP($E$7,Index!$E$44:$G$67,3,FALSE))),"OK","ERROR")))</f>
        <v>OK</v>
      </c>
      <c r="O104" s="126"/>
      <c r="P104"/>
      <c r="Q104"/>
      <c r="R104"/>
      <c r="S104"/>
      <c r="T104"/>
      <c r="U104" s="16"/>
    </row>
    <row r="105" spans="1:21" ht="10.15" customHeight="1">
      <c r="B105" s="15"/>
      <c r="C105" s="11"/>
      <c r="D105" s="100"/>
      <c r="E105" s="41"/>
      <c r="F105" s="42" t="s">
        <v>17</v>
      </c>
      <c r="G105" s="11"/>
      <c r="H105" s="398"/>
      <c r="I105" s="398"/>
      <c r="J105" s="398"/>
      <c r="K105" s="398"/>
      <c r="L105" s="398"/>
      <c r="M105" s="126"/>
      <c r="N105" s="171" t="str">
        <f ca="1">IF(OR(ISERROR(VLOOKUP($E$7,Index!$E$44:$G$67,2,FALSE)),ISERROR(I105/H105)),"OK",(IF(AND(I105/H105&gt;=VLOOKUP($E$7,Index!$E$44:$G$67,2,FALSE),OR(VLOOKUP($E$7,Index!$E$44:$G$67,3,FALSE)="",I105/H105&lt;=VLOOKUP($E$7,Index!$E$44:$G$67,3,FALSE))),"OK","ERROR")))</f>
        <v>OK</v>
      </c>
      <c r="O105" s="126"/>
      <c r="P105"/>
      <c r="Q105"/>
      <c r="R105"/>
      <c r="S105"/>
      <c r="T105"/>
      <c r="U105" s="16"/>
    </row>
    <row r="106" spans="1:21" ht="10.15" customHeight="1">
      <c r="B106" s="15"/>
      <c r="C106" s="11"/>
      <c r="D106" s="99"/>
      <c r="E106" s="43"/>
      <c r="F106" s="44" t="s">
        <v>8</v>
      </c>
      <c r="G106" s="11"/>
      <c r="H106" s="400"/>
      <c r="I106" s="400"/>
      <c r="J106" s="400"/>
      <c r="K106" s="400"/>
      <c r="L106" s="400"/>
      <c r="M106" s="126"/>
      <c r="N106" s="175" t="str">
        <f ca="1">IF(OR(ISERROR(VLOOKUP($E$7,Index!$E$44:$G$67,2,FALSE)),ISERROR(I106/H106)),"OK",(IF(AND(I106/H106&gt;=VLOOKUP($E$7,Index!$E$44:$G$67,2,FALSE),OR(VLOOKUP($E$7,Index!$E$44:$G$67,3,FALSE)="",I106/H106&lt;=VLOOKUP($E$7,Index!$E$44:$G$67,3,FALSE))),"OK","ERROR")))</f>
        <v>OK</v>
      </c>
      <c r="O106" s="126"/>
      <c r="P106"/>
      <c r="Q106"/>
      <c r="R106"/>
      <c r="S106"/>
      <c r="T106"/>
      <c r="U106" s="16"/>
    </row>
    <row r="107" spans="1:21" ht="10.15" hidden="1" customHeight="1">
      <c r="A107" s="4" t="s">
        <v>298</v>
      </c>
      <c r="B107" s="15"/>
      <c r="C107" s="11"/>
      <c r="D107" s="11"/>
      <c r="E107" s="11"/>
      <c r="F107" s="11"/>
      <c r="G107" s="11"/>
      <c r="H107" s="126"/>
      <c r="I107" s="126"/>
      <c r="J107" s="126"/>
      <c r="K107" s="126"/>
      <c r="L107" s="126"/>
      <c r="M107" s="126"/>
      <c r="N107" s="126"/>
      <c r="O107" s="126"/>
      <c r="P107" s="126"/>
      <c r="Q107" s="126"/>
      <c r="R107" s="126"/>
      <c r="S107" s="126"/>
      <c r="T107" s="126"/>
      <c r="U107" s="16"/>
    </row>
    <row r="108" spans="1:21" ht="10.15" hidden="1" customHeight="1">
      <c r="A108" s="4" t="s">
        <v>299</v>
      </c>
      <c r="B108" s="15"/>
      <c r="C108" s="11"/>
      <c r="D108" s="11"/>
      <c r="E108" s="11"/>
      <c r="F108" s="11"/>
      <c r="G108" s="11"/>
      <c r="H108" s="126"/>
      <c r="I108" s="126"/>
      <c r="J108" s="126"/>
      <c r="K108" s="126"/>
      <c r="L108" s="126"/>
      <c r="M108" s="126"/>
      <c r="N108" s="126"/>
      <c r="O108" s="126"/>
      <c r="P108" s="126"/>
      <c r="Q108" s="126"/>
      <c r="R108" s="126"/>
      <c r="S108" s="126"/>
      <c r="T108" s="126"/>
      <c r="U108" s="16"/>
    </row>
    <row r="109" spans="1:21" ht="10.15" hidden="1" customHeight="1">
      <c r="A109" s="4" t="s">
        <v>299</v>
      </c>
      <c r="B109" s="15"/>
      <c r="C109" s="11"/>
      <c r="D109" s="11"/>
      <c r="E109" s="11"/>
      <c r="F109" s="11"/>
      <c r="G109" s="11"/>
      <c r="H109" s="126"/>
      <c r="I109" s="126"/>
      <c r="J109" s="126"/>
      <c r="K109" s="126"/>
      <c r="L109" s="126"/>
      <c r="M109" s="126"/>
      <c r="N109" s="126"/>
      <c r="O109" s="126"/>
      <c r="P109" s="126"/>
      <c r="Q109" s="126"/>
      <c r="R109" s="126"/>
      <c r="S109" s="126"/>
      <c r="T109" s="126"/>
      <c r="U109" s="16"/>
    </row>
    <row r="110" spans="1:21" ht="10.15" hidden="1" customHeight="1">
      <c r="A110" s="4" t="s">
        <v>116</v>
      </c>
      <c r="B110" s="15"/>
      <c r="C110" s="11"/>
      <c r="D110" s="11"/>
      <c r="E110" s="11"/>
      <c r="F110" s="11"/>
      <c r="G110" s="11"/>
      <c r="H110" s="126"/>
      <c r="I110" s="126"/>
      <c r="J110" s="126"/>
      <c r="K110" s="126"/>
      <c r="L110" s="126"/>
      <c r="M110" s="126"/>
      <c r="N110" s="126"/>
      <c r="O110" s="126"/>
      <c r="P110" s="126"/>
      <c r="Q110" s="126"/>
      <c r="R110" s="126"/>
      <c r="S110" s="126"/>
      <c r="T110" s="126"/>
      <c r="U110" s="16"/>
    </row>
    <row r="111" spans="1:21" ht="10.15" hidden="1" customHeight="1">
      <c r="A111" s="4" t="s">
        <v>116</v>
      </c>
      <c r="B111" s="15"/>
      <c r="C111" s="11"/>
      <c r="D111" s="11"/>
      <c r="E111" s="11"/>
      <c r="F111" s="11"/>
      <c r="G111" s="11"/>
      <c r="H111" s="126"/>
      <c r="I111" s="126"/>
      <c r="J111" s="126"/>
      <c r="K111" s="126"/>
      <c r="L111" s="126"/>
      <c r="M111" s="126"/>
      <c r="N111" s="126"/>
      <c r="O111" s="126"/>
      <c r="P111" s="126"/>
      <c r="Q111" s="126"/>
      <c r="R111" s="126"/>
      <c r="S111" s="126"/>
      <c r="T111" s="126"/>
      <c r="U111" s="16"/>
    </row>
    <row r="112" spans="1:21" ht="10.15" hidden="1" customHeight="1">
      <c r="A112" s="4" t="s">
        <v>116</v>
      </c>
      <c r="B112" s="15"/>
      <c r="C112" s="11"/>
      <c r="D112" s="11"/>
      <c r="E112" s="11"/>
      <c r="F112" s="11"/>
      <c r="G112" s="11"/>
      <c r="H112" s="126"/>
      <c r="I112" s="126"/>
      <c r="J112" s="126"/>
      <c r="K112" s="126"/>
      <c r="L112" s="126"/>
      <c r="M112" s="126"/>
      <c r="N112" s="126"/>
      <c r="O112" s="126"/>
      <c r="P112" s="126"/>
      <c r="Q112" s="126"/>
      <c r="R112" s="126"/>
      <c r="S112" s="126"/>
      <c r="T112" s="126"/>
      <c r="U112" s="16"/>
    </row>
    <row r="113" spans="1:21" ht="10.15" hidden="1" customHeight="1">
      <c r="A113" s="4" t="s">
        <v>116</v>
      </c>
      <c r="B113" s="15"/>
      <c r="C113" s="11"/>
      <c r="D113" s="11"/>
      <c r="E113" s="11"/>
      <c r="F113" s="11"/>
      <c r="G113" s="11"/>
      <c r="H113" s="126"/>
      <c r="I113" s="126"/>
      <c r="J113" s="126"/>
      <c r="K113" s="126"/>
      <c r="L113" s="126"/>
      <c r="M113" s="126"/>
      <c r="N113" s="126"/>
      <c r="O113" s="126"/>
      <c r="P113" s="126"/>
      <c r="Q113" s="126"/>
      <c r="R113" s="126"/>
      <c r="S113" s="126"/>
      <c r="T113" s="126"/>
      <c r="U113" s="16"/>
    </row>
    <row r="114" spans="1:21" ht="10.15" hidden="1" customHeight="1">
      <c r="A114" s="4" t="s">
        <v>116</v>
      </c>
      <c r="B114" s="15"/>
      <c r="C114" s="11"/>
      <c r="D114" s="11"/>
      <c r="E114" s="11"/>
      <c r="F114" s="11"/>
      <c r="G114" s="11"/>
      <c r="H114" s="126"/>
      <c r="I114" s="126"/>
      <c r="J114" s="126"/>
      <c r="K114" s="126"/>
      <c r="L114" s="126"/>
      <c r="M114" s="126"/>
      <c r="N114" s="126"/>
      <c r="O114" s="126"/>
      <c r="P114" s="126"/>
      <c r="Q114" s="126"/>
      <c r="R114" s="126"/>
      <c r="S114" s="126"/>
      <c r="T114" s="126"/>
      <c r="U114" s="16"/>
    </row>
    <row r="115" spans="1:21" ht="10.15" hidden="1" customHeight="1">
      <c r="A115" s="4" t="s">
        <v>116</v>
      </c>
      <c r="B115" s="15"/>
      <c r="C115" s="11"/>
      <c r="D115" s="11"/>
      <c r="E115" s="11"/>
      <c r="F115" s="11"/>
      <c r="G115" s="11"/>
      <c r="H115" s="126"/>
      <c r="I115" s="126"/>
      <c r="J115" s="126"/>
      <c r="K115" s="126"/>
      <c r="L115" s="126"/>
      <c r="M115" s="126"/>
      <c r="N115" s="126"/>
      <c r="O115" s="126"/>
      <c r="P115" s="126"/>
      <c r="Q115" s="126"/>
      <c r="R115" s="126"/>
      <c r="S115" s="126"/>
      <c r="T115" s="126"/>
      <c r="U115" s="16"/>
    </row>
    <row r="116" spans="1:21" ht="10.15" hidden="1" customHeight="1">
      <c r="A116" s="4" t="s">
        <v>116</v>
      </c>
      <c r="B116" s="15"/>
      <c r="C116" s="11"/>
      <c r="D116" s="11"/>
      <c r="E116" s="11"/>
      <c r="F116" s="11"/>
      <c r="G116" s="11"/>
      <c r="H116" s="126"/>
      <c r="I116" s="126"/>
      <c r="J116" s="126"/>
      <c r="K116" s="126"/>
      <c r="L116" s="126"/>
      <c r="M116" s="126"/>
      <c r="N116" s="126"/>
      <c r="O116" s="126"/>
      <c r="P116" s="126"/>
      <c r="Q116" s="126"/>
      <c r="R116" s="126"/>
      <c r="S116" s="126"/>
      <c r="T116" s="126"/>
      <c r="U116" s="16"/>
    </row>
    <row r="117" spans="1:21" ht="10.15" hidden="1" customHeight="1">
      <c r="A117" s="4" t="s">
        <v>116</v>
      </c>
      <c r="B117" s="15"/>
      <c r="C117" s="11"/>
      <c r="D117" s="11"/>
      <c r="E117" s="11"/>
      <c r="F117" s="11"/>
      <c r="G117" s="11"/>
      <c r="H117" s="126"/>
      <c r="I117" s="126"/>
      <c r="J117" s="126"/>
      <c r="K117" s="126"/>
      <c r="L117" s="126"/>
      <c r="M117" s="126"/>
      <c r="N117" s="126"/>
      <c r="O117" s="126"/>
      <c r="P117" s="126"/>
      <c r="Q117" s="126"/>
      <c r="R117" s="126"/>
      <c r="S117" s="126"/>
      <c r="T117" s="126"/>
      <c r="U117" s="16"/>
    </row>
    <row r="118" spans="1:21" ht="10.15" hidden="1" customHeight="1">
      <c r="A118" s="4" t="s">
        <v>116</v>
      </c>
      <c r="B118" s="15"/>
      <c r="C118" s="11"/>
      <c r="D118" s="11"/>
      <c r="E118" s="11"/>
      <c r="F118" s="11"/>
      <c r="G118" s="11"/>
      <c r="H118" s="126"/>
      <c r="I118" s="126"/>
      <c r="J118" s="126"/>
      <c r="K118" s="126"/>
      <c r="L118" s="126"/>
      <c r="M118" s="126"/>
      <c r="N118" s="126"/>
      <c r="O118" s="126"/>
      <c r="P118" s="126"/>
      <c r="Q118" s="126"/>
      <c r="R118" s="126"/>
      <c r="S118" s="126"/>
      <c r="T118" s="126"/>
      <c r="U118" s="16"/>
    </row>
    <row r="119" spans="1:21" ht="10.15" hidden="1" customHeight="1">
      <c r="A119" s="4" t="s">
        <v>116</v>
      </c>
      <c r="B119" s="15"/>
      <c r="C119" s="11"/>
      <c r="D119" s="11"/>
      <c r="E119" s="11"/>
      <c r="F119" s="11"/>
      <c r="G119" s="11"/>
      <c r="H119" s="126"/>
      <c r="I119" s="126"/>
      <c r="J119" s="126"/>
      <c r="K119" s="126"/>
      <c r="L119" s="126"/>
      <c r="M119" s="126"/>
      <c r="N119" s="126"/>
      <c r="O119" s="126"/>
      <c r="P119" s="126"/>
      <c r="Q119" s="126"/>
      <c r="R119" s="126"/>
      <c r="S119" s="126"/>
      <c r="T119" s="126"/>
      <c r="U119" s="16"/>
    </row>
    <row r="120" spans="1:21" ht="10.15" hidden="1" customHeight="1">
      <c r="A120" s="4" t="s">
        <v>116</v>
      </c>
      <c r="B120" s="15"/>
      <c r="C120" s="11"/>
      <c r="D120" s="11"/>
      <c r="E120" s="11"/>
      <c r="F120" s="11"/>
      <c r="G120" s="11"/>
      <c r="H120" s="126"/>
      <c r="I120" s="126"/>
      <c r="J120" s="126"/>
      <c r="K120" s="126"/>
      <c r="L120" s="126"/>
      <c r="M120" s="126"/>
      <c r="N120" s="126"/>
      <c r="O120" s="126"/>
      <c r="P120" s="126"/>
      <c r="Q120" s="126"/>
      <c r="R120" s="126"/>
      <c r="S120" s="126"/>
      <c r="T120" s="126"/>
      <c r="U120" s="16"/>
    </row>
    <row r="121" spans="1:21" ht="10.15" hidden="1" customHeight="1">
      <c r="A121" s="4" t="s">
        <v>116</v>
      </c>
      <c r="B121" s="15"/>
      <c r="C121" s="11"/>
      <c r="D121" s="11"/>
      <c r="E121" s="11"/>
      <c r="F121" s="11"/>
      <c r="G121" s="11"/>
      <c r="H121" s="126"/>
      <c r="I121" s="126"/>
      <c r="J121" s="126"/>
      <c r="K121" s="126"/>
      <c r="L121" s="126"/>
      <c r="M121" s="126"/>
      <c r="N121" s="126"/>
      <c r="O121" s="126"/>
      <c r="P121" s="126"/>
      <c r="Q121" s="126"/>
      <c r="R121" s="126"/>
      <c r="S121" s="126"/>
      <c r="T121" s="126"/>
      <c r="U121" s="16"/>
    </row>
    <row r="122" spans="1:21" ht="10.15" hidden="1" customHeight="1">
      <c r="A122" s="4" t="s">
        <v>298</v>
      </c>
      <c r="B122" s="15"/>
      <c r="C122" s="11"/>
      <c r="D122" s="11"/>
      <c r="E122" s="11"/>
      <c r="F122" s="11"/>
      <c r="G122" s="11"/>
      <c r="H122" s="126"/>
      <c r="I122" s="126"/>
      <c r="J122" s="126"/>
      <c r="K122" s="126"/>
      <c r="L122" s="126"/>
      <c r="M122" s="126"/>
      <c r="N122" s="126"/>
      <c r="O122" s="126"/>
      <c r="P122" s="126"/>
      <c r="Q122" s="126"/>
      <c r="R122" s="126"/>
      <c r="S122" s="126"/>
      <c r="T122" s="126"/>
      <c r="U122" s="16"/>
    </row>
    <row r="123" spans="1:21" ht="10.15" hidden="1" customHeight="1">
      <c r="A123" s="4" t="s">
        <v>299</v>
      </c>
      <c r="B123" s="15"/>
      <c r="C123" s="11"/>
      <c r="D123" s="11"/>
      <c r="E123" s="11"/>
      <c r="F123" s="11"/>
      <c r="G123" s="11"/>
      <c r="H123" s="126"/>
      <c r="I123" s="126"/>
      <c r="J123" s="126"/>
      <c r="K123" s="126"/>
      <c r="L123" s="126"/>
      <c r="M123" s="126"/>
      <c r="N123" s="126"/>
      <c r="O123" s="126"/>
      <c r="P123" s="126"/>
      <c r="Q123" s="126"/>
      <c r="R123" s="126"/>
      <c r="S123" s="126"/>
      <c r="T123" s="126"/>
      <c r="U123" s="16"/>
    </row>
    <row r="124" spans="1:21" ht="10.15" hidden="1" customHeight="1">
      <c r="A124" s="4" t="s">
        <v>299</v>
      </c>
      <c r="B124" s="15"/>
      <c r="C124" s="11"/>
      <c r="D124" s="11"/>
      <c r="E124" s="11"/>
      <c r="F124" s="11"/>
      <c r="G124" s="11"/>
      <c r="H124" s="126"/>
      <c r="I124" s="126"/>
      <c r="J124" s="126"/>
      <c r="K124" s="126"/>
      <c r="L124" s="126"/>
      <c r="M124" s="126"/>
      <c r="N124" s="126"/>
      <c r="O124" s="126"/>
      <c r="P124" s="126"/>
      <c r="Q124" s="126"/>
      <c r="R124" s="126"/>
      <c r="S124" s="126"/>
      <c r="T124" s="126"/>
      <c r="U124" s="16"/>
    </row>
    <row r="125" spans="1:21" ht="10.15" hidden="1" customHeight="1">
      <c r="A125" s="4" t="s">
        <v>116</v>
      </c>
      <c r="B125" s="15"/>
      <c r="C125" s="11"/>
      <c r="D125" s="11"/>
      <c r="E125" s="11"/>
      <c r="F125" s="11"/>
      <c r="G125" s="11"/>
      <c r="H125" s="126"/>
      <c r="I125" s="126"/>
      <c r="J125" s="126"/>
      <c r="K125" s="126"/>
      <c r="L125" s="126"/>
      <c r="M125" s="126"/>
      <c r="N125" s="126"/>
      <c r="O125" s="126"/>
      <c r="P125" s="126"/>
      <c r="Q125" s="126"/>
      <c r="R125" s="126"/>
      <c r="S125" s="126"/>
      <c r="T125" s="126"/>
      <c r="U125" s="16"/>
    </row>
    <row r="126" spans="1:21" ht="10.15" hidden="1" customHeight="1">
      <c r="A126" s="4" t="s">
        <v>116</v>
      </c>
      <c r="B126" s="15"/>
      <c r="C126" s="11"/>
      <c r="D126" s="11"/>
      <c r="E126" s="11"/>
      <c r="F126" s="11"/>
      <c r="G126" s="11"/>
      <c r="H126" s="126"/>
      <c r="I126" s="126"/>
      <c r="J126" s="126"/>
      <c r="K126" s="126"/>
      <c r="L126" s="126"/>
      <c r="M126" s="126"/>
      <c r="N126" s="126"/>
      <c r="O126" s="126"/>
      <c r="P126" s="126"/>
      <c r="Q126" s="126"/>
      <c r="R126" s="126"/>
      <c r="S126" s="126"/>
      <c r="T126" s="126"/>
      <c r="U126" s="16"/>
    </row>
    <row r="127" spans="1:21" ht="10.15" hidden="1" customHeight="1">
      <c r="A127" s="4" t="s">
        <v>116</v>
      </c>
      <c r="B127" s="15"/>
      <c r="C127" s="11"/>
      <c r="D127" s="11"/>
      <c r="E127" s="11"/>
      <c r="F127" s="11"/>
      <c r="G127" s="11"/>
      <c r="H127" s="126"/>
      <c r="I127" s="126"/>
      <c r="J127" s="126"/>
      <c r="K127" s="126"/>
      <c r="L127" s="126"/>
      <c r="M127" s="126"/>
      <c r="N127" s="126"/>
      <c r="O127" s="126"/>
      <c r="P127" s="126"/>
      <c r="Q127" s="126"/>
      <c r="R127" s="126"/>
      <c r="S127" s="126"/>
      <c r="T127" s="126"/>
      <c r="U127" s="16"/>
    </row>
    <row r="128" spans="1:21" ht="10.15" hidden="1" customHeight="1">
      <c r="A128" s="4" t="s">
        <v>116</v>
      </c>
      <c r="B128" s="15"/>
      <c r="C128" s="11"/>
      <c r="D128" s="11"/>
      <c r="E128" s="11"/>
      <c r="F128" s="11"/>
      <c r="G128" s="11"/>
      <c r="H128" s="126"/>
      <c r="I128" s="126"/>
      <c r="J128" s="126"/>
      <c r="K128" s="126"/>
      <c r="L128" s="126"/>
      <c r="M128" s="126"/>
      <c r="N128" s="126"/>
      <c r="O128" s="126"/>
      <c r="P128" s="126"/>
      <c r="Q128" s="126"/>
      <c r="R128" s="126"/>
      <c r="S128" s="126"/>
      <c r="T128" s="126"/>
      <c r="U128" s="16"/>
    </row>
    <row r="129" spans="1:21" ht="10.15" hidden="1" customHeight="1">
      <c r="A129" s="4" t="s">
        <v>116</v>
      </c>
      <c r="B129" s="15"/>
      <c r="C129" s="11"/>
      <c r="D129" s="11"/>
      <c r="E129" s="11"/>
      <c r="F129" s="11"/>
      <c r="G129" s="11"/>
      <c r="H129" s="126"/>
      <c r="I129" s="126"/>
      <c r="J129" s="126"/>
      <c r="K129" s="126"/>
      <c r="L129" s="126"/>
      <c r="M129" s="126"/>
      <c r="N129" s="126"/>
      <c r="O129" s="126"/>
      <c r="P129" s="126"/>
      <c r="Q129" s="126"/>
      <c r="R129" s="126"/>
      <c r="S129" s="126"/>
      <c r="T129" s="126"/>
      <c r="U129" s="16"/>
    </row>
    <row r="130" spans="1:21" ht="10.15" hidden="1" customHeight="1">
      <c r="A130" s="4" t="s">
        <v>116</v>
      </c>
      <c r="B130" s="15"/>
      <c r="C130" s="11"/>
      <c r="D130" s="11"/>
      <c r="E130" s="11"/>
      <c r="F130" s="11"/>
      <c r="G130" s="11"/>
      <c r="H130" s="126"/>
      <c r="I130" s="126"/>
      <c r="J130" s="126"/>
      <c r="K130" s="126"/>
      <c r="L130" s="126"/>
      <c r="M130" s="126"/>
      <c r="N130" s="126"/>
      <c r="O130" s="126"/>
      <c r="P130" s="126"/>
      <c r="Q130" s="126"/>
      <c r="R130" s="126"/>
      <c r="S130" s="126"/>
      <c r="T130" s="126"/>
      <c r="U130" s="16"/>
    </row>
    <row r="131" spans="1:21" ht="10.15" hidden="1" customHeight="1">
      <c r="A131" s="4" t="s">
        <v>116</v>
      </c>
      <c r="B131" s="15"/>
      <c r="C131" s="11"/>
      <c r="D131" s="11"/>
      <c r="E131" s="11"/>
      <c r="F131" s="11"/>
      <c r="G131" s="11"/>
      <c r="H131" s="126"/>
      <c r="I131" s="126"/>
      <c r="J131" s="126"/>
      <c r="K131" s="126"/>
      <c r="L131" s="126"/>
      <c r="M131" s="126"/>
      <c r="N131" s="126"/>
      <c r="O131" s="126"/>
      <c r="P131" s="126"/>
      <c r="Q131" s="126"/>
      <c r="R131" s="126"/>
      <c r="S131" s="126"/>
      <c r="T131" s="126"/>
      <c r="U131" s="16"/>
    </row>
    <row r="132" spans="1:21" ht="10.15" hidden="1" customHeight="1">
      <c r="A132" s="4" t="s">
        <v>116</v>
      </c>
      <c r="B132" s="15"/>
      <c r="C132" s="11"/>
      <c r="D132" s="11"/>
      <c r="E132" s="11"/>
      <c r="F132" s="11"/>
      <c r="G132" s="11"/>
      <c r="H132" s="126"/>
      <c r="I132" s="126"/>
      <c r="J132" s="126"/>
      <c r="K132" s="126"/>
      <c r="L132" s="126"/>
      <c r="M132" s="126"/>
      <c r="N132" s="126"/>
      <c r="O132" s="126"/>
      <c r="P132" s="126"/>
      <c r="Q132" s="126"/>
      <c r="R132" s="126"/>
      <c r="S132" s="126"/>
      <c r="T132" s="126"/>
      <c r="U132" s="16"/>
    </row>
    <row r="133" spans="1:21" ht="10.15" hidden="1" customHeight="1">
      <c r="A133" s="4" t="s">
        <v>116</v>
      </c>
      <c r="B133" s="15"/>
      <c r="C133" s="11"/>
      <c r="D133" s="11"/>
      <c r="E133" s="11"/>
      <c r="F133" s="11"/>
      <c r="G133" s="11"/>
      <c r="H133" s="126"/>
      <c r="I133" s="126"/>
      <c r="J133" s="126"/>
      <c r="K133" s="126"/>
      <c r="L133" s="126"/>
      <c r="M133" s="126"/>
      <c r="N133" s="126"/>
      <c r="O133" s="126"/>
      <c r="P133" s="126"/>
      <c r="Q133" s="126"/>
      <c r="R133" s="126"/>
      <c r="S133" s="126"/>
      <c r="T133" s="126"/>
      <c r="U133" s="16"/>
    </row>
    <row r="134" spans="1:21" ht="10.15" hidden="1" customHeight="1">
      <c r="A134" s="4" t="s">
        <v>116</v>
      </c>
      <c r="B134" s="15"/>
      <c r="C134" s="11"/>
      <c r="D134" s="11"/>
      <c r="E134" s="11"/>
      <c r="F134" s="11"/>
      <c r="G134" s="11"/>
      <c r="H134" s="126"/>
      <c r="I134" s="126"/>
      <c r="J134" s="126"/>
      <c r="K134" s="126"/>
      <c r="L134" s="126"/>
      <c r="M134" s="126"/>
      <c r="N134" s="126"/>
      <c r="O134" s="126"/>
      <c r="P134" s="126"/>
      <c r="Q134" s="126"/>
      <c r="R134" s="126"/>
      <c r="S134" s="126"/>
      <c r="T134" s="126"/>
      <c r="U134" s="16"/>
    </row>
    <row r="135" spans="1:21" ht="10.15" hidden="1" customHeight="1">
      <c r="A135" s="4" t="s">
        <v>116</v>
      </c>
      <c r="B135" s="15"/>
      <c r="C135" s="11"/>
      <c r="D135" s="11"/>
      <c r="E135" s="11"/>
      <c r="F135" s="11"/>
      <c r="G135" s="11"/>
      <c r="H135" s="126"/>
      <c r="I135" s="126"/>
      <c r="J135" s="126"/>
      <c r="K135" s="126"/>
      <c r="L135" s="126"/>
      <c r="M135" s="126"/>
      <c r="N135" s="126"/>
      <c r="O135" s="126"/>
      <c r="P135" s="126"/>
      <c r="Q135" s="126"/>
      <c r="R135" s="126"/>
      <c r="S135" s="126"/>
      <c r="T135" s="126"/>
      <c r="U135" s="16"/>
    </row>
    <row r="136" spans="1:21" ht="10.15" hidden="1" customHeight="1">
      <c r="A136" s="4" t="s">
        <v>116</v>
      </c>
      <c r="B136" s="15"/>
      <c r="C136" s="11"/>
      <c r="D136" s="11"/>
      <c r="E136" s="11"/>
      <c r="F136" s="11"/>
      <c r="G136" s="11"/>
      <c r="H136" s="126"/>
      <c r="I136" s="126"/>
      <c r="J136" s="126"/>
      <c r="K136" s="126"/>
      <c r="L136" s="126"/>
      <c r="M136" s="126"/>
      <c r="N136" s="126"/>
      <c r="O136" s="126"/>
      <c r="P136" s="126"/>
      <c r="Q136" s="126"/>
      <c r="R136" s="126"/>
      <c r="S136" s="126"/>
      <c r="T136" s="126"/>
      <c r="U136" s="16"/>
    </row>
    <row r="137" spans="1:21" ht="10.15" hidden="1" customHeight="1">
      <c r="A137" s="4" t="s">
        <v>116</v>
      </c>
      <c r="B137" s="15"/>
      <c r="C137" s="11"/>
      <c r="D137" s="11"/>
      <c r="E137" s="11"/>
      <c r="F137" s="11"/>
      <c r="G137" s="11"/>
      <c r="H137" s="126"/>
      <c r="I137" s="126"/>
      <c r="J137" s="126"/>
      <c r="K137" s="126"/>
      <c r="L137" s="126"/>
      <c r="M137" s="126"/>
      <c r="N137" s="126"/>
      <c r="O137" s="126"/>
      <c r="P137" s="126"/>
      <c r="Q137" s="126"/>
      <c r="R137" s="126"/>
      <c r="S137" s="126"/>
      <c r="T137" s="126"/>
      <c r="U137" s="16"/>
    </row>
    <row r="138" spans="1:21" ht="10.15" hidden="1" customHeight="1">
      <c r="A138" s="4" t="s">
        <v>116</v>
      </c>
      <c r="B138" s="15"/>
      <c r="C138" s="11"/>
      <c r="D138" s="11"/>
      <c r="E138" s="11"/>
      <c r="F138" s="11"/>
      <c r="G138" s="11"/>
      <c r="H138" s="126"/>
      <c r="I138" s="126"/>
      <c r="J138" s="126"/>
      <c r="K138" s="126"/>
      <c r="L138" s="126"/>
      <c r="M138" s="126"/>
      <c r="N138" s="126"/>
      <c r="O138" s="126"/>
      <c r="P138" s="126"/>
      <c r="Q138" s="126"/>
      <c r="R138" s="126"/>
      <c r="S138" s="126"/>
      <c r="T138" s="126"/>
      <c r="U138" s="16"/>
    </row>
    <row r="139" spans="1:21" ht="10.15" hidden="1" customHeight="1">
      <c r="A139" s="4" t="s">
        <v>116</v>
      </c>
      <c r="B139" s="15"/>
      <c r="C139" s="11"/>
      <c r="D139" s="11"/>
      <c r="E139" s="11"/>
      <c r="F139" s="11"/>
      <c r="G139" s="11"/>
      <c r="H139" s="126"/>
      <c r="I139" s="126"/>
      <c r="J139" s="126"/>
      <c r="K139" s="126"/>
      <c r="L139" s="126"/>
      <c r="M139" s="126"/>
      <c r="N139" s="126"/>
      <c r="O139" s="126"/>
      <c r="P139" s="126"/>
      <c r="Q139" s="126"/>
      <c r="R139" s="126"/>
      <c r="S139" s="126"/>
      <c r="T139" s="126"/>
      <c r="U139" s="16"/>
    </row>
    <row r="140" spans="1:21" ht="10.15" hidden="1" customHeight="1">
      <c r="A140" s="4" t="s">
        <v>116</v>
      </c>
      <c r="B140" s="15"/>
      <c r="C140" s="11"/>
      <c r="D140" s="11"/>
      <c r="E140" s="11"/>
      <c r="F140" s="11"/>
      <c r="G140" s="11"/>
      <c r="H140" s="126"/>
      <c r="I140" s="126"/>
      <c r="J140" s="126"/>
      <c r="K140" s="126"/>
      <c r="L140" s="126"/>
      <c r="M140" s="126"/>
      <c r="N140" s="126"/>
      <c r="O140" s="126"/>
      <c r="P140" s="126"/>
      <c r="Q140" s="126"/>
      <c r="R140" s="126"/>
      <c r="S140" s="126"/>
      <c r="T140" s="126"/>
      <c r="U140" s="16"/>
    </row>
    <row r="141" spans="1:21" ht="10.15" hidden="1" customHeight="1">
      <c r="A141" s="4" t="s">
        <v>116</v>
      </c>
      <c r="B141" s="15"/>
      <c r="C141" s="11"/>
      <c r="D141" s="11"/>
      <c r="E141" s="11"/>
      <c r="F141" s="11"/>
      <c r="G141" s="11"/>
      <c r="H141" s="126"/>
      <c r="I141" s="126"/>
      <c r="J141" s="126"/>
      <c r="K141" s="126"/>
      <c r="L141" s="126"/>
      <c r="M141" s="126"/>
      <c r="N141" s="126"/>
      <c r="O141" s="126"/>
      <c r="P141" s="126"/>
      <c r="Q141" s="126"/>
      <c r="R141" s="126"/>
      <c r="S141" s="126"/>
      <c r="T141" s="126"/>
      <c r="U141" s="16"/>
    </row>
    <row r="142" spans="1:21" ht="10.15" hidden="1" customHeight="1">
      <c r="A142" s="4" t="s">
        <v>116</v>
      </c>
      <c r="B142" s="15"/>
      <c r="C142" s="11"/>
      <c r="D142" s="11"/>
      <c r="E142" s="11"/>
      <c r="F142" s="11"/>
      <c r="G142" s="11"/>
      <c r="H142" s="126"/>
      <c r="I142" s="126"/>
      <c r="J142" s="126"/>
      <c r="K142" s="126"/>
      <c r="L142" s="126"/>
      <c r="M142" s="126"/>
      <c r="N142" s="126"/>
      <c r="O142" s="126"/>
      <c r="P142" s="126"/>
      <c r="Q142" s="126"/>
      <c r="R142" s="126"/>
      <c r="S142" s="126"/>
      <c r="T142" s="126"/>
      <c r="U142" s="16"/>
    </row>
    <row r="143" spans="1:21" ht="10.15" hidden="1" customHeight="1">
      <c r="A143" s="4" t="s">
        <v>116</v>
      </c>
      <c r="B143" s="15"/>
      <c r="C143" s="11"/>
      <c r="D143" s="11"/>
      <c r="E143" s="11"/>
      <c r="F143" s="11"/>
      <c r="G143" s="11"/>
      <c r="H143" s="126"/>
      <c r="I143" s="126"/>
      <c r="J143" s="126"/>
      <c r="K143" s="126"/>
      <c r="L143" s="126"/>
      <c r="M143" s="126"/>
      <c r="N143" s="126"/>
      <c r="O143" s="126"/>
      <c r="P143" s="126"/>
      <c r="Q143" s="126"/>
      <c r="R143" s="126"/>
      <c r="S143" s="126"/>
      <c r="T143" s="126"/>
      <c r="U143" s="16"/>
    </row>
    <row r="144" spans="1:21" ht="10.15" hidden="1" customHeight="1">
      <c r="A144" s="4" t="s">
        <v>299</v>
      </c>
      <c r="B144" s="15"/>
      <c r="C144" s="11"/>
      <c r="D144" s="11"/>
      <c r="E144" s="11"/>
      <c r="F144" s="11"/>
      <c r="G144" s="11"/>
      <c r="H144" s="126"/>
      <c r="I144" s="126"/>
      <c r="J144" s="126"/>
      <c r="K144" s="126"/>
      <c r="L144" s="126"/>
      <c r="M144" s="126"/>
      <c r="N144" s="126"/>
      <c r="O144" s="126"/>
      <c r="P144" s="126"/>
      <c r="Q144" s="126"/>
      <c r="R144" s="126"/>
      <c r="S144" s="126"/>
      <c r="T144" s="126"/>
      <c r="U144" s="16"/>
    </row>
    <row r="145" spans="1:21" ht="10.15" hidden="1" customHeight="1">
      <c r="A145" s="4" t="s">
        <v>299</v>
      </c>
      <c r="B145" s="15"/>
      <c r="C145" s="11"/>
      <c r="D145" s="11"/>
      <c r="E145" s="11"/>
      <c r="F145" s="11"/>
      <c r="G145" s="11"/>
      <c r="H145" s="126"/>
      <c r="I145" s="126"/>
      <c r="J145" s="126"/>
      <c r="K145" s="126"/>
      <c r="L145" s="126"/>
      <c r="M145" s="126"/>
      <c r="N145" s="126"/>
      <c r="O145" s="126"/>
      <c r="P145" s="126"/>
      <c r="Q145" s="126"/>
      <c r="R145" s="126"/>
      <c r="S145" s="126"/>
      <c r="T145" s="126"/>
      <c r="U145" s="16"/>
    </row>
    <row r="146" spans="1:21" ht="10.15" hidden="1" customHeight="1">
      <c r="A146" s="4" t="s">
        <v>242</v>
      </c>
      <c r="B146" s="15"/>
      <c r="C146" s="11"/>
      <c r="D146" s="11"/>
      <c r="E146" s="11"/>
      <c r="F146" s="11"/>
      <c r="G146" s="11"/>
      <c r="H146" s="126"/>
      <c r="I146" s="126"/>
      <c r="J146" s="126"/>
      <c r="K146" s="126"/>
      <c r="L146" s="126"/>
      <c r="M146" s="126"/>
      <c r="N146" s="126"/>
      <c r="O146" s="126"/>
      <c r="P146" s="126"/>
      <c r="Q146" s="126"/>
      <c r="R146" s="126"/>
      <c r="S146" s="126"/>
      <c r="T146" s="126"/>
      <c r="U146" s="16"/>
    </row>
    <row r="147" spans="1:21" ht="10.15" customHeight="1" thickBot="1">
      <c r="B147" s="17"/>
      <c r="C147" s="18"/>
      <c r="D147" s="18"/>
      <c r="E147" s="18"/>
      <c r="F147" s="18"/>
      <c r="G147" s="18"/>
      <c r="H147" s="182"/>
      <c r="I147" s="182"/>
      <c r="J147" s="182"/>
      <c r="K147" s="182"/>
      <c r="L147" s="182"/>
      <c r="M147" s="182"/>
      <c r="N147" s="182"/>
      <c r="O147" s="182"/>
      <c r="P147" s="182"/>
      <c r="Q147" s="182"/>
      <c r="R147" s="182"/>
      <c r="S147" s="182"/>
      <c r="T147" s="182"/>
      <c r="U147" s="19"/>
    </row>
  </sheetData>
  <protectedRanges>
    <protectedRange sqref="H35:L39 H47:L47 K44:L46 H44:I46 H42:L43 H51:L55 H63:L63 K60:L62 H60:I62 H58:L59 H66:L68 K74:L74 H74:I74 H71:L73 H76:I82 K76:L82" name="inforce_NL"/>
    <protectedRange sqref="H91:L94 H102:L102 K99:L101 H99:I101 H97:L98 H104:L106" name="inforce_L"/>
  </protectedRanges>
  <mergeCells count="6">
    <mergeCell ref="H27:L27"/>
    <mergeCell ref="E17:F17"/>
    <mergeCell ref="E7:F7"/>
    <mergeCell ref="D17:D18"/>
    <mergeCell ref="E18:F18"/>
    <mergeCell ref="E19:F19"/>
  </mergeCells>
  <phoneticPr fontId="22" type="noConversion"/>
  <conditionalFormatting sqref="N1:N1048576">
    <cfRule type="containsText" dxfId="190" priority="2" operator="containsText" text="ERROR">
      <formula>NOT(ISERROR(SEARCH("ERROR",N1)))</formula>
    </cfRule>
  </conditionalFormatting>
  <pageMargins left="0.75" right="0.75" top="0.43" bottom="0.35" header="0.28000000000000003" footer="0.3"/>
  <pageSetup paperSize="9" scale="32" orientation="landscape" r:id="rId1"/>
  <headerFooter alignWithMargins="0">
    <oddFooter>&amp;L&amp;D&amp;R&amp;F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tint="0.39997558519241921"/>
  </sheetPr>
  <dimension ref="A1"/>
  <sheetViews>
    <sheetView showGridLines="0" zoomScale="90" zoomScaleNormal="9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tint="0.39997558519241921"/>
  </sheetPr>
  <dimension ref="A9"/>
  <sheetViews>
    <sheetView showGridLines="0" zoomScale="90" zoomScaleNormal="90" workbookViewId="0"/>
  </sheetViews>
  <sheetFormatPr defaultColWidth="9.28515625" defaultRowHeight="11.25"/>
  <cols>
    <col min="1" max="16384" width="9.28515625" style="5"/>
  </cols>
  <sheetData>
    <row r="9" ht="13.35" customHeight="1"/>
  </sheetData>
  <phoneticPr fontId="22" type="noConversion"/>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DAEEF3"/>
    <pageSetUpPr fitToPage="1"/>
  </sheetPr>
  <dimension ref="A1:V147"/>
  <sheetViews>
    <sheetView showGridLines="0" zoomScaleNormal="100" workbookViewId="0"/>
  </sheetViews>
  <sheetFormatPr defaultColWidth="8.7109375" defaultRowHeight="10.35" customHeight="1"/>
  <cols>
    <col min="1" max="3" width="3.5703125" style="4" customWidth="1"/>
    <col min="4" max="4" width="10.5703125" style="4" customWidth="1"/>
    <col min="5" max="5" width="5.5703125" style="4" customWidth="1"/>
    <col min="6" max="6" width="40.5703125" style="4" customWidth="1"/>
    <col min="7" max="7" width="3.5703125" style="127" customWidth="1"/>
    <col min="8" max="9" width="15.5703125" style="388" customWidth="1"/>
    <col min="10" max="10" width="20.5703125" style="388" customWidth="1"/>
    <col min="11" max="12" width="15.5703125" style="388" customWidth="1"/>
    <col min="13" max="13" width="3.5703125" style="128" hidden="1" customWidth="1"/>
    <col min="14" max="14" width="15.5703125" style="4" hidden="1" customWidth="1"/>
    <col min="15" max="15" width="3.5703125" style="128" hidden="1" customWidth="1"/>
    <col min="16" max="18" width="15.5703125" style="388" hidden="1" customWidth="1"/>
    <col min="19" max="19" width="3.5703125" style="4" hidden="1" customWidth="1"/>
    <col min="20" max="20" width="15.5703125" style="4" hidden="1" customWidth="1"/>
    <col min="21" max="22" width="3.5703125" style="4" customWidth="1"/>
    <col min="23" max="16384" width="8.7109375" style="5"/>
  </cols>
  <sheetData>
    <row r="1" spans="1:21" ht="10.35" customHeight="1">
      <c r="M1" s="128" t="s">
        <v>116</v>
      </c>
      <c r="N1" s="4" t="s">
        <v>116</v>
      </c>
      <c r="O1" s="128" t="s">
        <v>116</v>
      </c>
      <c r="P1" s="388" t="s">
        <v>116</v>
      </c>
      <c r="Q1" s="388" t="s">
        <v>116</v>
      </c>
      <c r="R1" s="388" t="s">
        <v>116</v>
      </c>
      <c r="S1" s="4" t="s">
        <v>116</v>
      </c>
      <c r="T1" s="4" t="s">
        <v>116</v>
      </c>
    </row>
    <row r="2" spans="1:21" ht="13.15" customHeight="1">
      <c r="B2" s="1" t="s">
        <v>132</v>
      </c>
      <c r="C2" s="1"/>
      <c r="D2" s="3"/>
      <c r="E2" s="3"/>
      <c r="F2" s="3"/>
      <c r="U2" s="52" t="s">
        <v>174</v>
      </c>
    </row>
    <row r="3" spans="1:21" ht="13.15" customHeight="1">
      <c r="B3" s="1" t="s">
        <v>366</v>
      </c>
      <c r="C3" s="1"/>
      <c r="D3" s="3"/>
      <c r="E3" s="3"/>
      <c r="F3" s="3"/>
      <c r="U3" s="55" t="s">
        <v>175</v>
      </c>
    </row>
    <row r="4" spans="1:21" ht="10.35" customHeight="1">
      <c r="B4" s="3"/>
      <c r="C4" s="3"/>
      <c r="D4" s="3"/>
      <c r="E4" s="3"/>
      <c r="F4" s="3"/>
    </row>
    <row r="5" spans="1:21" ht="13.15" customHeight="1">
      <c r="B5" s="1" t="str">
        <f ca="1">CONCATENATE("&lt;",MID(CELL("filename",$A$1),FIND("]",CELL("filename",$A$1))+1,LEN(CELL("filename",$A$1))),"&gt;")</f>
        <v>&lt;L2.3_Ind_RBC rsv&gt;</v>
      </c>
      <c r="C5" s="1"/>
      <c r="D5" s="3"/>
      <c r="E5" s="3"/>
      <c r="F5" s="3"/>
    </row>
    <row r="6" spans="1:21" ht="13.15" customHeight="1">
      <c r="B6" s="1" t="s">
        <v>541</v>
      </c>
      <c r="C6" s="1"/>
      <c r="D6" s="3"/>
      <c r="E6" s="3"/>
      <c r="F6" s="3"/>
    </row>
    <row r="7" spans="1:21" ht="13.15" customHeight="1">
      <c r="B7" s="1" t="s">
        <v>86</v>
      </c>
      <c r="C7" s="1"/>
      <c r="D7" s="3"/>
      <c r="E7" s="3"/>
      <c r="F7" s="3"/>
    </row>
    <row r="8" spans="1:21" ht="13.15" customHeight="1">
      <c r="B8" s="1" t="str">
        <f>"As at " &amp;RIGHT(valuation_date,2)&amp;" "&amp;TEXT(DATE(2000,MID(valuation_date,5,2),1),"mmmm")&amp;" "&amp;LEFT(valuation_date,4)</f>
        <v>As at 31 December 2018</v>
      </c>
      <c r="D8" s="38"/>
      <c r="G8" s="4"/>
      <c r="H8" s="4"/>
    </row>
    <row r="9" spans="1:21" ht="10.15" customHeight="1" thickBot="1">
      <c r="B9" s="1"/>
      <c r="D9" s="38"/>
      <c r="G9" s="4"/>
      <c r="H9" s="4"/>
    </row>
    <row r="10" spans="1:21" ht="10.15" customHeight="1">
      <c r="B10" s="12"/>
      <c r="C10" s="13"/>
      <c r="D10" s="13"/>
      <c r="E10" s="13"/>
      <c r="F10" s="13"/>
      <c r="G10" s="145"/>
      <c r="H10" s="146"/>
      <c r="I10" s="146"/>
      <c r="J10" s="146"/>
      <c r="K10" s="146"/>
      <c r="L10" s="146"/>
      <c r="M10" s="147"/>
      <c r="N10" s="13"/>
      <c r="O10" s="147"/>
      <c r="P10" s="146"/>
      <c r="Q10" s="146"/>
      <c r="R10" s="146"/>
      <c r="S10" s="13"/>
      <c r="T10" s="13"/>
      <c r="U10" s="14"/>
    </row>
    <row r="11" spans="1:21" ht="10.15" customHeight="1">
      <c r="B11" s="15"/>
      <c r="C11" s="377" t="s">
        <v>306</v>
      </c>
      <c r="D11" s="220"/>
      <c r="E11" s="11"/>
      <c r="F11" s="11"/>
      <c r="H11" s="126"/>
      <c r="I11" s="126"/>
      <c r="J11" s="126"/>
      <c r="K11" s="126"/>
      <c r="L11" s="126"/>
      <c r="N11" s="11"/>
      <c r="P11" s="126"/>
      <c r="Q11" s="126"/>
      <c r="R11" s="126"/>
      <c r="S11" s="11"/>
      <c r="T11" s="11"/>
      <c r="U11" s="16"/>
    </row>
    <row r="12" spans="1:21" ht="10.15" customHeight="1">
      <c r="B12" s="15"/>
      <c r="C12" s="221" t="s">
        <v>129</v>
      </c>
      <c r="D12" s="11" t="s">
        <v>388</v>
      </c>
      <c r="E12" s="11"/>
      <c r="F12" s="11"/>
      <c r="H12" s="126"/>
      <c r="I12" s="126"/>
      <c r="J12" s="126"/>
      <c r="K12" s="126"/>
      <c r="L12" s="126"/>
      <c r="N12" s="11"/>
      <c r="P12" s="126"/>
      <c r="Q12" s="126"/>
      <c r="R12" s="126"/>
      <c r="S12" s="11"/>
      <c r="T12" s="11"/>
      <c r="U12" s="16"/>
    </row>
    <row r="13" spans="1:21" ht="10.15" customHeight="1">
      <c r="B13" s="15"/>
      <c r="C13" s="221" t="s">
        <v>130</v>
      </c>
      <c r="D13" s="11" t="s">
        <v>414</v>
      </c>
      <c r="E13" s="11"/>
      <c r="F13" s="11"/>
      <c r="H13" s="126"/>
      <c r="I13" s="126"/>
      <c r="J13" s="126"/>
      <c r="K13" s="126"/>
      <c r="L13" s="126"/>
      <c r="N13" s="11"/>
      <c r="P13" s="126"/>
      <c r="Q13" s="126"/>
      <c r="R13" s="126"/>
      <c r="S13" s="11"/>
      <c r="T13" s="11"/>
      <c r="U13" s="16"/>
    </row>
    <row r="14" spans="1:21" ht="10.15" customHeight="1">
      <c r="B14" s="15"/>
      <c r="C14" s="221" t="s">
        <v>131</v>
      </c>
      <c r="D14" s="11" t="s">
        <v>548</v>
      </c>
      <c r="E14" s="11"/>
      <c r="F14" s="11"/>
      <c r="H14" s="126"/>
      <c r="I14" s="126"/>
      <c r="J14" s="126"/>
      <c r="K14" s="126"/>
      <c r="L14" s="126"/>
      <c r="N14" s="11"/>
      <c r="P14" s="126"/>
      <c r="Q14" s="126"/>
      <c r="R14" s="126"/>
      <c r="S14" s="11"/>
      <c r="T14" s="11"/>
      <c r="U14" s="16"/>
    </row>
    <row r="15" spans="1:21" ht="10.15" customHeight="1">
      <c r="B15" s="15"/>
      <c r="C15" s="11"/>
      <c r="D15" s="221" t="s">
        <v>644</v>
      </c>
      <c r="E15" s="11"/>
      <c r="F15" s="11"/>
      <c r="H15" s="126"/>
      <c r="I15" s="126"/>
      <c r="J15" s="126"/>
      <c r="K15" s="126"/>
      <c r="L15" s="126"/>
      <c r="N15" s="11"/>
      <c r="P15" s="126"/>
      <c r="Q15" s="126"/>
      <c r="R15" s="126"/>
      <c r="S15" s="11"/>
      <c r="T15" s="11"/>
      <c r="U15" s="16"/>
    </row>
    <row r="16" spans="1:21" ht="10.15" hidden="1" customHeight="1">
      <c r="A16" s="4" t="s">
        <v>298</v>
      </c>
      <c r="B16" s="15"/>
      <c r="C16" s="11"/>
      <c r="D16" s="221"/>
      <c r="E16" s="11"/>
      <c r="F16" s="11"/>
      <c r="H16" s="126"/>
      <c r="I16" s="126"/>
      <c r="J16" s="126"/>
      <c r="K16" s="126"/>
      <c r="L16" s="126"/>
      <c r="N16" s="11"/>
      <c r="P16" s="126"/>
      <c r="Q16" s="126"/>
      <c r="R16" s="126"/>
      <c r="S16" s="11"/>
      <c r="T16" s="11"/>
      <c r="U16" s="16"/>
    </row>
    <row r="17" spans="1:22" ht="10.15" hidden="1" customHeight="1">
      <c r="A17" s="4" t="s">
        <v>299</v>
      </c>
      <c r="B17" s="15"/>
      <c r="D17" s="221"/>
      <c r="E17" s="11"/>
      <c r="F17" s="11"/>
      <c r="H17" s="126"/>
      <c r="I17" s="126"/>
      <c r="J17" s="126"/>
      <c r="K17" s="126"/>
      <c r="L17" s="126"/>
      <c r="N17" s="11"/>
      <c r="P17" s="126"/>
      <c r="Q17" s="126"/>
      <c r="R17" s="126"/>
      <c r="S17" s="11"/>
      <c r="T17" s="11"/>
      <c r="U17" s="16"/>
    </row>
    <row r="18" spans="1:22" ht="10.15" hidden="1" customHeight="1">
      <c r="A18" s="4" t="s">
        <v>116</v>
      </c>
      <c r="B18" s="15"/>
      <c r="E18" s="11"/>
      <c r="F18" s="11"/>
      <c r="H18" s="126"/>
      <c r="I18" s="126"/>
      <c r="J18" s="126"/>
      <c r="K18" s="126"/>
      <c r="L18" s="126"/>
      <c r="N18" s="11"/>
      <c r="P18" s="126"/>
      <c r="Q18" s="126"/>
      <c r="R18" s="126"/>
      <c r="S18" s="11"/>
      <c r="T18" s="11"/>
      <c r="U18" s="16"/>
    </row>
    <row r="19" spans="1:22" ht="10.15" hidden="1" customHeight="1">
      <c r="A19" s="4" t="s">
        <v>116</v>
      </c>
      <c r="B19" s="15"/>
      <c r="E19" s="11"/>
      <c r="F19" s="11"/>
      <c r="H19" s="126"/>
      <c r="I19" s="126"/>
      <c r="J19" s="126"/>
      <c r="K19" s="126"/>
      <c r="L19" s="126"/>
      <c r="N19" s="11"/>
      <c r="P19" s="126"/>
      <c r="Q19" s="126"/>
      <c r="R19" s="126"/>
      <c r="S19" s="11"/>
      <c r="T19" s="11"/>
      <c r="U19" s="16"/>
    </row>
    <row r="20" spans="1:22" ht="10.15" hidden="1" customHeight="1">
      <c r="A20" s="4" t="s">
        <v>116</v>
      </c>
      <c r="B20" s="15"/>
      <c r="C20" s="11"/>
      <c r="D20" s="221"/>
      <c r="E20" s="11"/>
      <c r="F20" s="11"/>
      <c r="H20" s="126"/>
      <c r="I20" s="126"/>
      <c r="J20" s="126"/>
      <c r="K20" s="126"/>
      <c r="L20" s="126"/>
      <c r="N20" s="11"/>
      <c r="P20" s="126"/>
      <c r="Q20" s="126"/>
      <c r="R20" s="126"/>
      <c r="S20" s="11"/>
      <c r="T20" s="11"/>
      <c r="U20" s="16"/>
    </row>
    <row r="21" spans="1:22" ht="10.15" hidden="1" customHeight="1">
      <c r="A21" s="4" t="s">
        <v>116</v>
      </c>
      <c r="B21" s="15"/>
      <c r="C21" s="11"/>
      <c r="D21" s="221"/>
      <c r="E21" s="11"/>
      <c r="F21" s="11"/>
      <c r="H21" s="126"/>
      <c r="I21" s="126"/>
      <c r="J21" s="126"/>
      <c r="K21" s="126"/>
      <c r="L21" s="126"/>
      <c r="N21" s="11"/>
      <c r="P21" s="126"/>
      <c r="Q21" s="126"/>
      <c r="R21" s="126"/>
      <c r="S21" s="11"/>
      <c r="T21" s="11"/>
      <c r="U21" s="16"/>
    </row>
    <row r="22" spans="1:22" ht="10.15" hidden="1" customHeight="1">
      <c r="A22" s="4" t="s">
        <v>299</v>
      </c>
      <c r="B22" s="15"/>
      <c r="C22" s="11"/>
      <c r="D22" s="221"/>
      <c r="E22" s="11"/>
      <c r="F22" s="11"/>
      <c r="H22" s="126"/>
      <c r="I22" s="126"/>
      <c r="J22" s="126"/>
      <c r="K22" s="126"/>
      <c r="L22" s="126"/>
      <c r="N22" s="11"/>
      <c r="P22" s="126"/>
      <c r="Q22" s="126"/>
      <c r="R22" s="126"/>
      <c r="S22" s="11"/>
      <c r="T22" s="11"/>
      <c r="U22" s="16"/>
    </row>
    <row r="23" spans="1:22" ht="10.15" hidden="1" customHeight="1">
      <c r="A23" s="4" t="s">
        <v>242</v>
      </c>
      <c r="B23" s="15"/>
      <c r="C23" s="11"/>
      <c r="D23" s="221"/>
      <c r="E23" s="11"/>
      <c r="F23" s="11"/>
      <c r="H23" s="126"/>
      <c r="I23" s="126"/>
      <c r="J23" s="126"/>
      <c r="K23" s="126"/>
      <c r="L23" s="126"/>
      <c r="N23" s="11"/>
      <c r="P23" s="126"/>
      <c r="Q23" s="126"/>
      <c r="R23" s="126"/>
      <c r="S23" s="11"/>
      <c r="T23" s="11"/>
      <c r="U23" s="16"/>
    </row>
    <row r="24" spans="1:22" ht="10.15" customHeight="1">
      <c r="B24" s="15"/>
      <c r="C24" s="11"/>
      <c r="D24" s="221"/>
      <c r="E24" s="11"/>
      <c r="F24" s="11"/>
      <c r="H24" s="126"/>
      <c r="I24" s="126"/>
      <c r="J24" s="126"/>
      <c r="K24" s="126"/>
      <c r="L24" s="126"/>
      <c r="N24" s="11"/>
      <c r="P24" s="126"/>
      <c r="Q24" s="126"/>
      <c r="R24" s="126"/>
      <c r="S24" s="11"/>
      <c r="T24" s="11"/>
      <c r="U24" s="16"/>
    </row>
    <row r="25" spans="1:22" ht="10.35" customHeight="1">
      <c r="B25" s="15"/>
      <c r="C25" s="190">
        <v>1</v>
      </c>
      <c r="D25" s="187" t="s">
        <v>301</v>
      </c>
      <c r="E25" s="167"/>
      <c r="F25" s="167"/>
      <c r="G25" s="167"/>
      <c r="H25" s="186"/>
      <c r="I25" s="186"/>
      <c r="J25" s="186"/>
      <c r="K25" s="186"/>
      <c r="L25" s="186"/>
      <c r="M25" s="186"/>
      <c r="N25" s="167"/>
      <c r="O25" s="186"/>
      <c r="P25" s="186"/>
      <c r="Q25" s="186"/>
      <c r="R25" s="186"/>
      <c r="S25" s="167"/>
      <c r="T25" s="167"/>
      <c r="U25" s="16"/>
    </row>
    <row r="26" spans="1:22" ht="10.35" customHeight="1">
      <c r="B26" s="15"/>
      <c r="C26" s="11"/>
      <c r="D26" s="11"/>
      <c r="E26" s="11"/>
      <c r="F26" s="11"/>
      <c r="H26" s="334"/>
      <c r="I26" s="126"/>
      <c r="J26" s="126"/>
      <c r="K26" s="126"/>
      <c r="L26" s="126"/>
      <c r="N26" s="11"/>
      <c r="P26" s="126"/>
      <c r="Q26" s="126"/>
      <c r="R26" s="126"/>
      <c r="S26" s="11"/>
      <c r="T26" s="11"/>
      <c r="U26" s="16"/>
    </row>
    <row r="27" spans="1:22" ht="10.35" customHeight="1">
      <c r="B27" s="15"/>
      <c r="C27" s="11"/>
      <c r="D27" s="96"/>
      <c r="E27" s="11"/>
      <c r="F27" s="11"/>
      <c r="H27" s="544" t="s">
        <v>310</v>
      </c>
      <c r="I27" s="544"/>
      <c r="J27" s="544"/>
      <c r="K27" s="544"/>
      <c r="L27" s="544"/>
      <c r="N27" s="11"/>
      <c r="P27"/>
      <c r="Q27"/>
      <c r="R27"/>
      <c r="S27" s="11"/>
      <c r="T27" s="11"/>
      <c r="U27" s="16"/>
    </row>
    <row r="28" spans="1:22" ht="10.35" customHeight="1">
      <c r="B28" s="15"/>
      <c r="C28" s="11"/>
      <c r="D28" s="96"/>
      <c r="E28" s="11"/>
      <c r="F28" s="11"/>
      <c r="H28" s="184"/>
      <c r="I28" s="233" t="s">
        <v>572</v>
      </c>
      <c r="J28" s="184"/>
      <c r="K28" s="184"/>
      <c r="L28" s="184"/>
      <c r="N28" s="11"/>
      <c r="P28"/>
      <c r="Q28"/>
      <c r="R28"/>
      <c r="S28" s="11"/>
      <c r="T28" s="11"/>
      <c r="U28" s="16"/>
    </row>
    <row r="29" spans="1:22" ht="10.35" customHeight="1">
      <c r="B29" s="15"/>
      <c r="C29" s="11"/>
      <c r="D29" s="2"/>
      <c r="E29" s="2"/>
      <c r="F29" s="2"/>
      <c r="H29" s="185">
        <v>1</v>
      </c>
      <c r="I29" s="185">
        <v>2</v>
      </c>
      <c r="J29" s="185">
        <v>3</v>
      </c>
      <c r="K29" s="185">
        <v>4</v>
      </c>
      <c r="L29" s="185">
        <v>5</v>
      </c>
      <c r="N29" s="11"/>
      <c r="P29"/>
      <c r="Q29"/>
      <c r="R29"/>
      <c r="S29" s="11"/>
      <c r="T29" s="11"/>
      <c r="U29" s="16"/>
    </row>
    <row r="30" spans="1:22" s="154" customFormat="1" ht="40.35" customHeight="1">
      <c r="A30" s="6"/>
      <c r="B30" s="148"/>
      <c r="C30" s="35"/>
      <c r="D30" s="155" t="s">
        <v>0</v>
      </c>
      <c r="E30" s="188" t="s">
        <v>11</v>
      </c>
      <c r="F30" s="156"/>
      <c r="G30" s="129"/>
      <c r="H30" s="158" t="s">
        <v>58</v>
      </c>
      <c r="I30" s="335" t="s">
        <v>371</v>
      </c>
      <c r="J30" s="158" t="s">
        <v>69</v>
      </c>
      <c r="K30" s="158" t="s">
        <v>13</v>
      </c>
      <c r="L30" s="158" t="s">
        <v>14</v>
      </c>
      <c r="M30" s="130"/>
      <c r="N30" s="11"/>
      <c r="O30" s="130"/>
      <c r="P30"/>
      <c r="Q30"/>
      <c r="R30"/>
      <c r="S30" s="35"/>
      <c r="T30" s="35"/>
      <c r="U30" s="149"/>
      <c r="V30" s="6"/>
    </row>
    <row r="31" spans="1:22" ht="10.35" customHeight="1">
      <c r="B31" s="15"/>
      <c r="C31" s="11"/>
      <c r="D31" s="100"/>
      <c r="E31" s="41"/>
      <c r="F31" s="42"/>
      <c r="H31" s="135"/>
      <c r="I31" s="169" t="s">
        <v>54</v>
      </c>
      <c r="J31" s="169" t="s">
        <v>54</v>
      </c>
      <c r="K31" s="169" t="s">
        <v>54</v>
      </c>
      <c r="L31" s="169" t="s">
        <v>54</v>
      </c>
      <c r="N31" s="11"/>
      <c r="P31"/>
      <c r="Q31"/>
      <c r="R31"/>
      <c r="S31" s="11"/>
      <c r="T31" s="11"/>
      <c r="U31" s="16"/>
    </row>
    <row r="32" spans="1:22" ht="10.35" customHeight="1">
      <c r="B32" s="15"/>
      <c r="C32" s="11"/>
      <c r="D32" s="159" t="s">
        <v>1</v>
      </c>
      <c r="E32" s="160" t="s">
        <v>2</v>
      </c>
      <c r="F32" s="42"/>
      <c r="H32" s="135"/>
      <c r="I32" s="170"/>
      <c r="J32" s="170"/>
      <c r="K32" s="170"/>
      <c r="L32" s="170"/>
      <c r="N32" s="11"/>
      <c r="P32"/>
      <c r="Q32"/>
      <c r="R32"/>
      <c r="S32" s="11"/>
      <c r="T32" s="11"/>
      <c r="U32" s="16"/>
    </row>
    <row r="33" spans="2:21" ht="10.35" customHeight="1">
      <c r="B33" s="15"/>
      <c r="C33" s="11"/>
      <c r="D33" s="159"/>
      <c r="E33" s="160"/>
      <c r="F33" s="42" t="s">
        <v>360</v>
      </c>
      <c r="H33" s="135"/>
      <c r="I33" s="170"/>
      <c r="J33" s="170"/>
      <c r="K33" s="170"/>
      <c r="L33" s="170"/>
      <c r="N33" s="11"/>
      <c r="P33"/>
      <c r="Q33"/>
      <c r="R33"/>
      <c r="S33" s="11"/>
      <c r="T33" s="11"/>
      <c r="U33" s="16"/>
    </row>
    <row r="34" spans="2:21" ht="10.35" customHeight="1">
      <c r="B34" s="15"/>
      <c r="C34" s="11"/>
      <c r="D34" s="100"/>
      <c r="E34" s="41"/>
      <c r="F34" s="226" t="s">
        <v>3</v>
      </c>
      <c r="G34" s="134"/>
      <c r="H34" s="135"/>
      <c r="I34" s="135"/>
      <c r="J34" s="135"/>
      <c r="K34" s="135"/>
      <c r="L34" s="135"/>
      <c r="N34" s="11"/>
      <c r="P34"/>
      <c r="Q34"/>
      <c r="R34"/>
      <c r="S34" s="11"/>
      <c r="T34" s="11"/>
      <c r="U34" s="16"/>
    </row>
    <row r="35" spans="2:21" ht="10.35" customHeight="1">
      <c r="B35" s="15"/>
      <c r="C35" s="11"/>
      <c r="D35" s="100"/>
      <c r="E35" s="41"/>
      <c r="F35" s="227" t="s">
        <v>4</v>
      </c>
      <c r="H35" s="401">
        <f>SUM('L2.3 (RBC rsv) tabs =&gt;:&lt;= L2.3 (RBC rsv) tabs'!H35)</f>
        <v>0</v>
      </c>
      <c r="I35" s="401">
        <f>SUM('L2.3 (RBC rsv) tabs =&gt;:&lt;= L2.3 (RBC rsv) tabs'!I35)</f>
        <v>0</v>
      </c>
      <c r="J35" s="401">
        <f>SUM('L2.3 (RBC rsv) tabs =&gt;:&lt;= L2.3 (RBC rsv) tabs'!J35)</f>
        <v>0</v>
      </c>
      <c r="K35" s="401">
        <f>SUM('L2.3 (RBC rsv) tabs =&gt;:&lt;= L2.3 (RBC rsv) tabs'!K35)</f>
        <v>0</v>
      </c>
      <c r="L35" s="401">
        <f>SUM('L2.3 (RBC rsv) tabs =&gt;:&lt;= L2.3 (RBC rsv) tabs'!L35)</f>
        <v>0</v>
      </c>
      <c r="M35" s="137"/>
      <c r="N35" s="11"/>
      <c r="O35" s="137"/>
      <c r="P35"/>
      <c r="Q35"/>
      <c r="R35"/>
      <c r="S35" s="11"/>
      <c r="T35" s="11"/>
      <c r="U35" s="16"/>
    </row>
    <row r="36" spans="2:21" ht="10.35" customHeight="1">
      <c r="B36" s="15"/>
      <c r="C36" s="11"/>
      <c r="D36" s="100"/>
      <c r="E36" s="41"/>
      <c r="F36" s="227" t="s">
        <v>5</v>
      </c>
      <c r="H36" s="401">
        <f>SUM('L2.3 (RBC rsv) tabs =&gt;:&lt;= L2.3 (RBC rsv) tabs'!H36)</f>
        <v>0</v>
      </c>
      <c r="I36" s="401">
        <f>SUM('L2.3 (RBC rsv) tabs =&gt;:&lt;= L2.3 (RBC rsv) tabs'!I36)</f>
        <v>0</v>
      </c>
      <c r="J36" s="401">
        <f>SUM('L2.3 (RBC rsv) tabs =&gt;:&lt;= L2.3 (RBC rsv) tabs'!J36)</f>
        <v>0</v>
      </c>
      <c r="K36" s="401">
        <f>SUM('L2.3 (RBC rsv) tabs =&gt;:&lt;= L2.3 (RBC rsv) tabs'!K36)</f>
        <v>0</v>
      </c>
      <c r="L36" s="401">
        <f>SUM('L2.3 (RBC rsv) tabs =&gt;:&lt;= L2.3 (RBC rsv) tabs'!L36)</f>
        <v>0</v>
      </c>
      <c r="M36" s="137"/>
      <c r="N36" s="11"/>
      <c r="O36" s="137"/>
      <c r="P36"/>
      <c r="Q36"/>
      <c r="R36"/>
      <c r="S36" s="11"/>
      <c r="T36" s="11"/>
      <c r="U36" s="16"/>
    </row>
    <row r="37" spans="2:21" ht="10.35" customHeight="1">
      <c r="B37" s="15"/>
      <c r="C37" s="11"/>
      <c r="D37" s="100"/>
      <c r="E37" s="41"/>
      <c r="F37" s="227" t="s">
        <v>6</v>
      </c>
      <c r="H37" s="401">
        <f>SUM('L2.3 (RBC rsv) tabs =&gt;:&lt;= L2.3 (RBC rsv) tabs'!H37)</f>
        <v>0</v>
      </c>
      <c r="I37" s="401">
        <f>SUM('L2.3 (RBC rsv) tabs =&gt;:&lt;= L2.3 (RBC rsv) tabs'!I37)</f>
        <v>0</v>
      </c>
      <c r="J37" s="401">
        <f>SUM('L2.3 (RBC rsv) tabs =&gt;:&lt;= L2.3 (RBC rsv) tabs'!J37)</f>
        <v>0</v>
      </c>
      <c r="K37" s="401">
        <f>SUM('L2.3 (RBC rsv) tabs =&gt;:&lt;= L2.3 (RBC rsv) tabs'!K37)</f>
        <v>0</v>
      </c>
      <c r="L37" s="401">
        <f>SUM('L2.3 (RBC rsv) tabs =&gt;:&lt;= L2.3 (RBC rsv) tabs'!L37)</f>
        <v>0</v>
      </c>
      <c r="M37" s="137"/>
      <c r="N37" s="11"/>
      <c r="O37" s="137"/>
      <c r="P37"/>
      <c r="Q37"/>
      <c r="R37"/>
      <c r="S37" s="11"/>
      <c r="T37" s="11"/>
      <c r="U37" s="16"/>
    </row>
    <row r="38" spans="2:21" ht="10.35" customHeight="1">
      <c r="B38" s="15"/>
      <c r="C38" s="11"/>
      <c r="D38" s="100"/>
      <c r="E38" s="41"/>
      <c r="F38" s="227" t="s">
        <v>7</v>
      </c>
      <c r="H38" s="401">
        <f>SUM('L2.3 (RBC rsv) tabs =&gt;:&lt;= L2.3 (RBC rsv) tabs'!H38)</f>
        <v>0</v>
      </c>
      <c r="I38" s="401">
        <f>SUM('L2.3 (RBC rsv) tabs =&gt;:&lt;= L2.3 (RBC rsv) tabs'!I38)</f>
        <v>0</v>
      </c>
      <c r="J38" s="401">
        <f>SUM('L2.3 (RBC rsv) tabs =&gt;:&lt;= L2.3 (RBC rsv) tabs'!J38)</f>
        <v>0</v>
      </c>
      <c r="K38" s="401">
        <f>SUM('L2.3 (RBC rsv) tabs =&gt;:&lt;= L2.3 (RBC rsv) tabs'!K38)</f>
        <v>0</v>
      </c>
      <c r="L38" s="401">
        <f>SUM('L2.3 (RBC rsv) tabs =&gt;:&lt;= L2.3 (RBC rsv) tabs'!L38)</f>
        <v>0</v>
      </c>
      <c r="M38" s="137"/>
      <c r="N38" s="11"/>
      <c r="O38" s="137"/>
      <c r="P38"/>
      <c r="Q38"/>
      <c r="R38"/>
      <c r="S38" s="11"/>
      <c r="T38" s="11"/>
      <c r="U38" s="16"/>
    </row>
    <row r="39" spans="2:21" ht="10.35" customHeight="1">
      <c r="B39" s="15"/>
      <c r="C39" s="11"/>
      <c r="D39" s="100"/>
      <c r="E39" s="41"/>
      <c r="F39" s="227" t="s">
        <v>8</v>
      </c>
      <c r="H39" s="401">
        <f>SUM('L2.3 (RBC rsv) tabs =&gt;:&lt;= L2.3 (RBC rsv) tabs'!H39)</f>
        <v>0</v>
      </c>
      <c r="I39" s="401">
        <f>SUM('L2.3 (RBC rsv) tabs =&gt;:&lt;= L2.3 (RBC rsv) tabs'!I39)</f>
        <v>0</v>
      </c>
      <c r="J39" s="401">
        <f>SUM('L2.3 (RBC rsv) tabs =&gt;:&lt;= L2.3 (RBC rsv) tabs'!J39)</f>
        <v>0</v>
      </c>
      <c r="K39" s="401">
        <f>SUM('L2.3 (RBC rsv) tabs =&gt;:&lt;= L2.3 (RBC rsv) tabs'!K39)</f>
        <v>0</v>
      </c>
      <c r="L39" s="401">
        <f>SUM('L2.3 (RBC rsv) tabs =&gt;:&lt;= L2.3 (RBC rsv) tabs'!L39)</f>
        <v>0</v>
      </c>
      <c r="M39" s="137"/>
      <c r="N39" s="11"/>
      <c r="O39" s="137"/>
      <c r="P39"/>
      <c r="Q39"/>
      <c r="R39"/>
      <c r="S39" s="11"/>
      <c r="T39" s="11"/>
      <c r="U39" s="16"/>
    </row>
    <row r="40" spans="2:21" ht="10.35" customHeight="1">
      <c r="B40" s="15"/>
      <c r="C40" s="11"/>
      <c r="D40" s="100"/>
      <c r="E40" s="41"/>
      <c r="F40" s="42"/>
      <c r="H40" s="138"/>
      <c r="I40" s="138"/>
      <c r="J40" s="138"/>
      <c r="K40" s="138"/>
      <c r="L40" s="138"/>
      <c r="M40" s="137"/>
      <c r="N40" s="11"/>
      <c r="O40" s="137"/>
      <c r="P40"/>
      <c r="Q40"/>
      <c r="R40"/>
      <c r="S40" s="11"/>
      <c r="T40" s="11"/>
      <c r="U40" s="16"/>
    </row>
    <row r="41" spans="2:21" ht="10.35" customHeight="1">
      <c r="B41" s="15"/>
      <c r="C41" s="11"/>
      <c r="D41" s="100"/>
      <c r="E41" s="41"/>
      <c r="F41" s="226" t="s">
        <v>9</v>
      </c>
      <c r="G41" s="134"/>
      <c r="H41" s="138"/>
      <c r="I41" s="138"/>
      <c r="J41" s="138"/>
      <c r="K41" s="138"/>
      <c r="L41" s="138"/>
      <c r="M41" s="137"/>
      <c r="N41" s="11"/>
      <c r="O41" s="137"/>
      <c r="P41"/>
      <c r="Q41"/>
      <c r="R41"/>
      <c r="S41" s="127"/>
      <c r="T41" s="11"/>
      <c r="U41" s="16"/>
    </row>
    <row r="42" spans="2:21" ht="10.35" customHeight="1">
      <c r="B42" s="15"/>
      <c r="C42" s="11"/>
      <c r="D42" s="100"/>
      <c r="E42" s="41"/>
      <c r="F42" s="227" t="s">
        <v>10</v>
      </c>
      <c r="H42" s="401">
        <f>SUM('L2.3 (RBC rsv) tabs =&gt;:&lt;= L2.3 (RBC rsv) tabs'!H42)</f>
        <v>0</v>
      </c>
      <c r="I42" s="401">
        <f>SUM('L2.3 (RBC rsv) tabs =&gt;:&lt;= L2.3 (RBC rsv) tabs'!I42)</f>
        <v>0</v>
      </c>
      <c r="J42" s="401">
        <f>SUM('L2.3 (RBC rsv) tabs =&gt;:&lt;= L2.3 (RBC rsv) tabs'!J42)</f>
        <v>0</v>
      </c>
      <c r="K42" s="401">
        <f>SUM('L2.3 (RBC rsv) tabs =&gt;:&lt;= L2.3 (RBC rsv) tabs'!K42)</f>
        <v>0</v>
      </c>
      <c r="L42" s="401">
        <f>SUM('L2.3 (RBC rsv) tabs =&gt;:&lt;= L2.3 (RBC rsv) tabs'!L42)</f>
        <v>0</v>
      </c>
      <c r="M42" s="137"/>
      <c r="N42" s="11"/>
      <c r="O42" s="137"/>
      <c r="P42"/>
      <c r="Q42"/>
      <c r="R42"/>
      <c r="S42" s="11"/>
      <c r="T42" s="11"/>
      <c r="U42" s="16"/>
    </row>
    <row r="43" spans="2:21" ht="10.35" customHeight="1">
      <c r="B43" s="15"/>
      <c r="C43" s="11"/>
      <c r="D43" s="100"/>
      <c r="E43" s="41"/>
      <c r="F43" s="227" t="s">
        <v>22</v>
      </c>
      <c r="H43" s="401">
        <f>SUM('L2.3 (RBC rsv) tabs =&gt;:&lt;= L2.3 (RBC rsv) tabs'!H43)</f>
        <v>0</v>
      </c>
      <c r="I43" s="401">
        <f>SUM('L2.3 (RBC rsv) tabs =&gt;:&lt;= L2.3 (RBC rsv) tabs'!I43)</f>
        <v>0</v>
      </c>
      <c r="J43" s="401">
        <f>SUM('L2.3 (RBC rsv) tabs =&gt;:&lt;= L2.3 (RBC rsv) tabs'!J43)</f>
        <v>0</v>
      </c>
      <c r="K43" s="401">
        <f>SUM('L2.3 (RBC rsv) tabs =&gt;:&lt;= L2.3 (RBC rsv) tabs'!K43)</f>
        <v>0</v>
      </c>
      <c r="L43" s="401">
        <f>SUM('L2.3 (RBC rsv) tabs =&gt;:&lt;= L2.3 (RBC rsv) tabs'!L43)</f>
        <v>0</v>
      </c>
      <c r="M43" s="137"/>
      <c r="N43" s="11"/>
      <c r="O43" s="137"/>
      <c r="P43"/>
      <c r="Q43"/>
      <c r="R43"/>
      <c r="S43" s="11"/>
      <c r="T43" s="11"/>
      <c r="U43" s="16"/>
    </row>
    <row r="44" spans="2:21" ht="10.35" customHeight="1">
      <c r="B44" s="15"/>
      <c r="C44" s="11"/>
      <c r="D44" s="100"/>
      <c r="E44" s="41"/>
      <c r="F44" s="228" t="s">
        <v>23</v>
      </c>
      <c r="H44" s="401">
        <f>SUM('L2.3 (RBC rsv) tabs =&gt;:&lt;= L2.3 (RBC rsv) tabs'!H44)</f>
        <v>0</v>
      </c>
      <c r="I44" s="401">
        <f>SUM('L2.3 (RBC rsv) tabs =&gt;:&lt;= L2.3 (RBC rsv) tabs'!I44)</f>
        <v>0</v>
      </c>
      <c r="J44" s="402" t="s">
        <v>66</v>
      </c>
      <c r="K44" s="401">
        <f>SUM('L2.3 (RBC rsv) tabs =&gt;:&lt;= L2.3 (RBC rsv) tabs'!K44)</f>
        <v>0</v>
      </c>
      <c r="L44" s="401">
        <f>SUM('L2.3 (RBC rsv) tabs =&gt;:&lt;= L2.3 (RBC rsv) tabs'!L44)</f>
        <v>0</v>
      </c>
      <c r="M44" s="137"/>
      <c r="N44" s="11"/>
      <c r="O44" s="137"/>
      <c r="P44"/>
      <c r="Q44"/>
      <c r="R44"/>
      <c r="S44" s="11"/>
      <c r="T44" s="11"/>
      <c r="U44" s="16"/>
    </row>
    <row r="45" spans="2:21" ht="10.35" customHeight="1">
      <c r="B45" s="15"/>
      <c r="C45" s="11"/>
      <c r="D45" s="100"/>
      <c r="E45" s="41"/>
      <c r="F45" s="228" t="s">
        <v>57</v>
      </c>
      <c r="H45" s="401">
        <f>SUM('L2.3 (RBC rsv) tabs =&gt;:&lt;= L2.3 (RBC rsv) tabs'!H45)</f>
        <v>0</v>
      </c>
      <c r="I45" s="401">
        <f>SUM('L2.3 (RBC rsv) tabs =&gt;:&lt;= L2.3 (RBC rsv) tabs'!I45)</f>
        <v>0</v>
      </c>
      <c r="J45" s="402" t="s">
        <v>66</v>
      </c>
      <c r="K45" s="401">
        <f>SUM('L2.3 (RBC rsv) tabs =&gt;:&lt;= L2.3 (RBC rsv) tabs'!K45)</f>
        <v>0</v>
      </c>
      <c r="L45" s="401">
        <f>SUM('L2.3 (RBC rsv) tabs =&gt;:&lt;= L2.3 (RBC rsv) tabs'!L45)</f>
        <v>0</v>
      </c>
      <c r="M45" s="137"/>
      <c r="N45" s="11"/>
      <c r="O45" s="137"/>
      <c r="P45"/>
      <c r="Q45"/>
      <c r="R45"/>
      <c r="S45" s="11"/>
      <c r="T45" s="11"/>
      <c r="U45" s="16"/>
    </row>
    <row r="46" spans="2:21" ht="10.35" customHeight="1">
      <c r="B46" s="15"/>
      <c r="C46" s="11"/>
      <c r="D46" s="100"/>
      <c r="E46" s="41"/>
      <c r="F46" s="228" t="s">
        <v>32</v>
      </c>
      <c r="H46" s="401">
        <f>SUM('L2.3 (RBC rsv) tabs =&gt;:&lt;= L2.3 (RBC rsv) tabs'!H46)</f>
        <v>0</v>
      </c>
      <c r="I46" s="401">
        <f>SUM('L2.3 (RBC rsv) tabs =&gt;:&lt;= L2.3 (RBC rsv) tabs'!I46)</f>
        <v>0</v>
      </c>
      <c r="J46" s="402" t="s">
        <v>66</v>
      </c>
      <c r="K46" s="401">
        <f>SUM('L2.3 (RBC rsv) tabs =&gt;:&lt;= L2.3 (RBC rsv) tabs'!K46)</f>
        <v>0</v>
      </c>
      <c r="L46" s="401">
        <f>SUM('L2.3 (RBC rsv) tabs =&gt;:&lt;= L2.3 (RBC rsv) tabs'!L46)</f>
        <v>0</v>
      </c>
      <c r="M46" s="137"/>
      <c r="N46" s="11"/>
      <c r="O46" s="137"/>
      <c r="P46"/>
      <c r="Q46"/>
      <c r="R46"/>
      <c r="S46" s="11"/>
      <c r="T46" s="11"/>
      <c r="U46" s="16"/>
    </row>
    <row r="47" spans="2:21" ht="10.35" customHeight="1">
      <c r="B47" s="15"/>
      <c r="C47" s="11"/>
      <c r="D47" s="100"/>
      <c r="E47" s="41"/>
      <c r="F47" s="227" t="s">
        <v>8</v>
      </c>
      <c r="H47" s="401">
        <f>SUM('L2.3 (RBC rsv) tabs =&gt;:&lt;= L2.3 (RBC rsv) tabs'!H47)</f>
        <v>0</v>
      </c>
      <c r="I47" s="401">
        <f>SUM('L2.3 (RBC rsv) tabs =&gt;:&lt;= L2.3 (RBC rsv) tabs'!I47)</f>
        <v>0</v>
      </c>
      <c r="J47" s="401">
        <f>SUM('L2.3 (RBC rsv) tabs =&gt;:&lt;= L2.3 (RBC rsv) tabs'!J47)</f>
        <v>0</v>
      </c>
      <c r="K47" s="401">
        <f>SUM('L2.3 (RBC rsv) tabs =&gt;:&lt;= L2.3 (RBC rsv) tabs'!K47)</f>
        <v>0</v>
      </c>
      <c r="L47" s="401">
        <f>SUM('L2.3 (RBC rsv) tabs =&gt;:&lt;= L2.3 (RBC rsv) tabs'!L47)</f>
        <v>0</v>
      </c>
      <c r="M47" s="137"/>
      <c r="N47" s="11"/>
      <c r="O47" s="137"/>
      <c r="P47"/>
      <c r="Q47"/>
      <c r="R47"/>
      <c r="S47" s="11"/>
      <c r="T47" s="11"/>
      <c r="U47" s="16"/>
    </row>
    <row r="48" spans="2:21" ht="10.35" customHeight="1">
      <c r="B48" s="15"/>
      <c r="C48" s="11"/>
      <c r="D48" s="100"/>
      <c r="E48" s="41"/>
      <c r="F48" s="227"/>
      <c r="H48" s="138"/>
      <c r="I48" s="138"/>
      <c r="J48" s="138"/>
      <c r="K48" s="138"/>
      <c r="L48" s="138"/>
      <c r="M48" s="137"/>
      <c r="N48" s="11"/>
      <c r="O48" s="137"/>
      <c r="P48"/>
      <c r="Q48"/>
      <c r="R48"/>
      <c r="S48" s="11"/>
      <c r="T48" s="11"/>
      <c r="U48" s="16"/>
    </row>
    <row r="49" spans="2:21" ht="10.35" customHeight="1">
      <c r="B49" s="15"/>
      <c r="C49" s="11"/>
      <c r="D49" s="159"/>
      <c r="E49" s="160"/>
      <c r="F49" s="42" t="s">
        <v>361</v>
      </c>
      <c r="H49" s="135"/>
      <c r="I49" s="170"/>
      <c r="J49" s="170"/>
      <c r="K49" s="170"/>
      <c r="L49" s="170"/>
      <c r="N49" s="11"/>
      <c r="P49"/>
      <c r="Q49"/>
      <c r="R49"/>
      <c r="S49" s="11"/>
      <c r="T49" s="11"/>
      <c r="U49" s="16"/>
    </row>
    <row r="50" spans="2:21" ht="10.35" customHeight="1">
      <c r="B50" s="15"/>
      <c r="C50" s="11"/>
      <c r="D50" s="100"/>
      <c r="E50" s="41"/>
      <c r="F50" s="226" t="s">
        <v>3</v>
      </c>
      <c r="G50" s="134"/>
      <c r="H50" s="135"/>
      <c r="I50" s="135"/>
      <c r="J50" s="135"/>
      <c r="K50" s="135"/>
      <c r="L50" s="135"/>
      <c r="N50" s="11"/>
      <c r="P50"/>
      <c r="Q50"/>
      <c r="R50"/>
      <c r="S50" s="11"/>
      <c r="T50" s="11"/>
      <c r="U50" s="16"/>
    </row>
    <row r="51" spans="2:21" ht="10.35" customHeight="1">
      <c r="B51" s="15"/>
      <c r="C51" s="11"/>
      <c r="D51" s="100"/>
      <c r="E51" s="41"/>
      <c r="F51" s="227" t="s">
        <v>4</v>
      </c>
      <c r="H51" s="401">
        <f>SUM('L2.3 (RBC rsv) tabs =&gt;:&lt;= L2.3 (RBC rsv) tabs'!H51)</f>
        <v>0</v>
      </c>
      <c r="I51" s="401">
        <f>SUM('L2.3 (RBC rsv) tabs =&gt;:&lt;= L2.3 (RBC rsv) tabs'!I51)</f>
        <v>0</v>
      </c>
      <c r="J51" s="401">
        <f>SUM('L2.3 (RBC rsv) tabs =&gt;:&lt;= L2.3 (RBC rsv) tabs'!J51)</f>
        <v>0</v>
      </c>
      <c r="K51" s="401">
        <f>SUM('L2.3 (RBC rsv) tabs =&gt;:&lt;= L2.3 (RBC rsv) tabs'!K51)</f>
        <v>0</v>
      </c>
      <c r="L51" s="401">
        <f>SUM('L2.3 (RBC rsv) tabs =&gt;:&lt;= L2.3 (RBC rsv) tabs'!L51)</f>
        <v>0</v>
      </c>
      <c r="M51" s="137"/>
      <c r="N51" s="11"/>
      <c r="O51" s="137"/>
      <c r="P51"/>
      <c r="Q51"/>
      <c r="R51"/>
      <c r="S51" s="11"/>
      <c r="T51" s="11"/>
      <c r="U51" s="16"/>
    </row>
    <row r="52" spans="2:21" ht="10.35" customHeight="1">
      <c r="B52" s="15"/>
      <c r="C52" s="11"/>
      <c r="D52" s="100"/>
      <c r="E52" s="41"/>
      <c r="F52" s="227" t="s">
        <v>5</v>
      </c>
      <c r="H52" s="401">
        <f>SUM('L2.3 (RBC rsv) tabs =&gt;:&lt;= L2.3 (RBC rsv) tabs'!H52)</f>
        <v>0</v>
      </c>
      <c r="I52" s="401">
        <f>SUM('L2.3 (RBC rsv) tabs =&gt;:&lt;= L2.3 (RBC rsv) tabs'!I52)</f>
        <v>0</v>
      </c>
      <c r="J52" s="401">
        <f>SUM('L2.3 (RBC rsv) tabs =&gt;:&lt;= L2.3 (RBC rsv) tabs'!J52)</f>
        <v>0</v>
      </c>
      <c r="K52" s="401">
        <f>SUM('L2.3 (RBC rsv) tabs =&gt;:&lt;= L2.3 (RBC rsv) tabs'!K52)</f>
        <v>0</v>
      </c>
      <c r="L52" s="401">
        <f>SUM('L2.3 (RBC rsv) tabs =&gt;:&lt;= L2.3 (RBC rsv) tabs'!L52)</f>
        <v>0</v>
      </c>
      <c r="M52" s="137"/>
      <c r="N52" s="11"/>
      <c r="O52" s="137"/>
      <c r="P52"/>
      <c r="Q52"/>
      <c r="R52"/>
      <c r="S52" s="11"/>
      <c r="T52" s="11"/>
      <c r="U52" s="16"/>
    </row>
    <row r="53" spans="2:21" ht="10.35" customHeight="1">
      <c r="B53" s="15"/>
      <c r="C53" s="11"/>
      <c r="D53" s="100"/>
      <c r="E53" s="41"/>
      <c r="F53" s="227" t="s">
        <v>6</v>
      </c>
      <c r="H53" s="401">
        <f>SUM('L2.3 (RBC rsv) tabs =&gt;:&lt;= L2.3 (RBC rsv) tabs'!H53)</f>
        <v>0</v>
      </c>
      <c r="I53" s="401">
        <f>SUM('L2.3 (RBC rsv) tabs =&gt;:&lt;= L2.3 (RBC rsv) tabs'!I53)</f>
        <v>0</v>
      </c>
      <c r="J53" s="401">
        <f>SUM('L2.3 (RBC rsv) tabs =&gt;:&lt;= L2.3 (RBC rsv) tabs'!J53)</f>
        <v>0</v>
      </c>
      <c r="K53" s="401">
        <f>SUM('L2.3 (RBC rsv) tabs =&gt;:&lt;= L2.3 (RBC rsv) tabs'!K53)</f>
        <v>0</v>
      </c>
      <c r="L53" s="401">
        <f>SUM('L2.3 (RBC rsv) tabs =&gt;:&lt;= L2.3 (RBC rsv) tabs'!L53)</f>
        <v>0</v>
      </c>
      <c r="M53" s="137"/>
      <c r="N53" s="11"/>
      <c r="O53" s="137"/>
      <c r="P53"/>
      <c r="Q53"/>
      <c r="R53"/>
      <c r="S53" s="11"/>
      <c r="T53" s="11"/>
      <c r="U53" s="16"/>
    </row>
    <row r="54" spans="2:21" ht="10.35" customHeight="1">
      <c r="B54" s="15"/>
      <c r="C54" s="11"/>
      <c r="D54" s="100"/>
      <c r="E54" s="41"/>
      <c r="F54" s="227" t="s">
        <v>7</v>
      </c>
      <c r="H54" s="401">
        <f>SUM('L2.3 (RBC rsv) tabs =&gt;:&lt;= L2.3 (RBC rsv) tabs'!H54)</f>
        <v>0</v>
      </c>
      <c r="I54" s="401">
        <f>SUM('L2.3 (RBC rsv) tabs =&gt;:&lt;= L2.3 (RBC rsv) tabs'!I54)</f>
        <v>0</v>
      </c>
      <c r="J54" s="401">
        <f>SUM('L2.3 (RBC rsv) tabs =&gt;:&lt;= L2.3 (RBC rsv) tabs'!J54)</f>
        <v>0</v>
      </c>
      <c r="K54" s="401">
        <f>SUM('L2.3 (RBC rsv) tabs =&gt;:&lt;= L2.3 (RBC rsv) tabs'!K54)</f>
        <v>0</v>
      </c>
      <c r="L54" s="401">
        <f>SUM('L2.3 (RBC rsv) tabs =&gt;:&lt;= L2.3 (RBC rsv) tabs'!L54)</f>
        <v>0</v>
      </c>
      <c r="M54" s="137"/>
      <c r="N54" s="11"/>
      <c r="O54" s="137"/>
      <c r="P54"/>
      <c r="Q54"/>
      <c r="R54"/>
      <c r="S54" s="11"/>
      <c r="T54" s="11"/>
      <c r="U54" s="16"/>
    </row>
    <row r="55" spans="2:21" ht="10.35" customHeight="1">
      <c r="B55" s="15"/>
      <c r="C55" s="11"/>
      <c r="D55" s="100"/>
      <c r="E55" s="41"/>
      <c r="F55" s="227" t="s">
        <v>8</v>
      </c>
      <c r="H55" s="401">
        <f>SUM('L2.3 (RBC rsv) tabs =&gt;:&lt;= L2.3 (RBC rsv) tabs'!H55)</f>
        <v>0</v>
      </c>
      <c r="I55" s="401">
        <f>SUM('L2.3 (RBC rsv) tabs =&gt;:&lt;= L2.3 (RBC rsv) tabs'!I55)</f>
        <v>0</v>
      </c>
      <c r="J55" s="401">
        <f>SUM('L2.3 (RBC rsv) tabs =&gt;:&lt;= L2.3 (RBC rsv) tabs'!J55)</f>
        <v>0</v>
      </c>
      <c r="K55" s="401">
        <f>SUM('L2.3 (RBC rsv) tabs =&gt;:&lt;= L2.3 (RBC rsv) tabs'!K55)</f>
        <v>0</v>
      </c>
      <c r="L55" s="401">
        <f>SUM('L2.3 (RBC rsv) tabs =&gt;:&lt;= L2.3 (RBC rsv) tabs'!L55)</f>
        <v>0</v>
      </c>
      <c r="M55" s="137"/>
      <c r="N55" s="11"/>
      <c r="O55" s="137"/>
      <c r="P55"/>
      <c r="Q55"/>
      <c r="R55"/>
      <c r="S55" s="11"/>
      <c r="T55" s="11"/>
      <c r="U55" s="16"/>
    </row>
    <row r="56" spans="2:21" ht="10.35" customHeight="1">
      <c r="B56" s="15"/>
      <c r="C56" s="11"/>
      <c r="D56" s="100"/>
      <c r="E56" s="41"/>
      <c r="F56" s="42"/>
      <c r="H56" s="138"/>
      <c r="I56" s="138"/>
      <c r="J56" s="138"/>
      <c r="K56" s="138"/>
      <c r="L56" s="138"/>
      <c r="M56" s="137"/>
      <c r="N56" s="11"/>
      <c r="O56" s="137"/>
      <c r="P56"/>
      <c r="Q56"/>
      <c r="R56"/>
      <c r="S56" s="11"/>
      <c r="T56" s="11"/>
      <c r="U56" s="16"/>
    </row>
    <row r="57" spans="2:21" ht="10.35" customHeight="1">
      <c r="B57" s="15"/>
      <c r="C57" s="11"/>
      <c r="D57" s="100"/>
      <c r="E57" s="41"/>
      <c r="F57" s="226" t="s">
        <v>9</v>
      </c>
      <c r="G57" s="134"/>
      <c r="H57" s="138"/>
      <c r="I57" s="138"/>
      <c r="J57" s="138"/>
      <c r="K57" s="138"/>
      <c r="L57" s="138"/>
      <c r="M57" s="137"/>
      <c r="N57" s="11"/>
      <c r="O57" s="137"/>
      <c r="P57"/>
      <c r="Q57"/>
      <c r="R57"/>
      <c r="S57" s="127"/>
      <c r="T57" s="11"/>
      <c r="U57" s="16"/>
    </row>
    <row r="58" spans="2:21" ht="10.35" customHeight="1">
      <c r="B58" s="15"/>
      <c r="C58" s="11"/>
      <c r="D58" s="100"/>
      <c r="E58" s="41"/>
      <c r="F58" s="227" t="s">
        <v>10</v>
      </c>
      <c r="H58" s="401">
        <f>SUM('L2.3 (RBC rsv) tabs =&gt;:&lt;= L2.3 (RBC rsv) tabs'!H58)</f>
        <v>0</v>
      </c>
      <c r="I58" s="401">
        <f>SUM('L2.3 (RBC rsv) tabs =&gt;:&lt;= L2.3 (RBC rsv) tabs'!I58)</f>
        <v>0</v>
      </c>
      <c r="J58" s="401">
        <f>SUM('L2.3 (RBC rsv) tabs =&gt;:&lt;= L2.3 (RBC rsv) tabs'!J58)</f>
        <v>0</v>
      </c>
      <c r="K58" s="401">
        <f>SUM('L2.3 (RBC rsv) tabs =&gt;:&lt;= L2.3 (RBC rsv) tabs'!K58)</f>
        <v>0</v>
      </c>
      <c r="L58" s="401">
        <f>SUM('L2.3 (RBC rsv) tabs =&gt;:&lt;= L2.3 (RBC rsv) tabs'!L58)</f>
        <v>0</v>
      </c>
      <c r="M58" s="137"/>
      <c r="N58" s="11"/>
      <c r="O58" s="137"/>
      <c r="P58"/>
      <c r="Q58"/>
      <c r="R58"/>
      <c r="S58" s="11"/>
      <c r="T58" s="11"/>
      <c r="U58" s="16"/>
    </row>
    <row r="59" spans="2:21" ht="10.35" customHeight="1">
      <c r="B59" s="15"/>
      <c r="C59" s="11"/>
      <c r="D59" s="100"/>
      <c r="E59" s="41"/>
      <c r="F59" s="227" t="s">
        <v>22</v>
      </c>
      <c r="H59" s="401">
        <f>SUM('L2.3 (RBC rsv) tabs =&gt;:&lt;= L2.3 (RBC rsv) tabs'!H59)</f>
        <v>0</v>
      </c>
      <c r="I59" s="401">
        <f>SUM('L2.3 (RBC rsv) tabs =&gt;:&lt;= L2.3 (RBC rsv) tabs'!I59)</f>
        <v>0</v>
      </c>
      <c r="J59" s="401">
        <f>SUM('L2.3 (RBC rsv) tabs =&gt;:&lt;= L2.3 (RBC rsv) tabs'!J59)</f>
        <v>0</v>
      </c>
      <c r="K59" s="401">
        <f>SUM('L2.3 (RBC rsv) tabs =&gt;:&lt;= L2.3 (RBC rsv) tabs'!K59)</f>
        <v>0</v>
      </c>
      <c r="L59" s="401">
        <f>SUM('L2.3 (RBC rsv) tabs =&gt;:&lt;= L2.3 (RBC rsv) tabs'!L59)</f>
        <v>0</v>
      </c>
      <c r="M59" s="137"/>
      <c r="N59" s="11"/>
      <c r="O59" s="137"/>
      <c r="P59"/>
      <c r="Q59"/>
      <c r="R59"/>
      <c r="S59" s="11"/>
      <c r="T59" s="11"/>
      <c r="U59" s="16"/>
    </row>
    <row r="60" spans="2:21" ht="10.35" customHeight="1">
      <c r="B60" s="15"/>
      <c r="C60" s="11"/>
      <c r="D60" s="100"/>
      <c r="E60" s="41"/>
      <c r="F60" s="228" t="s">
        <v>23</v>
      </c>
      <c r="H60" s="401">
        <f>SUM('L2.3 (RBC rsv) tabs =&gt;:&lt;= L2.3 (RBC rsv) tabs'!H60)</f>
        <v>0</v>
      </c>
      <c r="I60" s="401">
        <f>SUM('L2.3 (RBC rsv) tabs =&gt;:&lt;= L2.3 (RBC rsv) tabs'!I60)</f>
        <v>0</v>
      </c>
      <c r="J60" s="402" t="s">
        <v>66</v>
      </c>
      <c r="K60" s="401">
        <f>SUM('L2.3 (RBC rsv) tabs =&gt;:&lt;= L2.3 (RBC rsv) tabs'!K60)</f>
        <v>0</v>
      </c>
      <c r="L60" s="401">
        <f>SUM('L2.3 (RBC rsv) tabs =&gt;:&lt;= L2.3 (RBC rsv) tabs'!L60)</f>
        <v>0</v>
      </c>
      <c r="M60" s="137"/>
      <c r="N60" s="11"/>
      <c r="O60" s="137"/>
      <c r="P60"/>
      <c r="Q60"/>
      <c r="R60"/>
      <c r="S60" s="11"/>
      <c r="T60" s="11"/>
      <c r="U60" s="16"/>
    </row>
    <row r="61" spans="2:21" ht="10.35" customHeight="1">
      <c r="B61" s="15"/>
      <c r="C61" s="11"/>
      <c r="D61" s="100"/>
      <c r="E61" s="41"/>
      <c r="F61" s="228" t="s">
        <v>57</v>
      </c>
      <c r="H61" s="401">
        <f>SUM('L2.3 (RBC rsv) tabs =&gt;:&lt;= L2.3 (RBC rsv) tabs'!H61)</f>
        <v>0</v>
      </c>
      <c r="I61" s="401">
        <f>SUM('L2.3 (RBC rsv) tabs =&gt;:&lt;= L2.3 (RBC rsv) tabs'!I61)</f>
        <v>0</v>
      </c>
      <c r="J61" s="402" t="s">
        <v>66</v>
      </c>
      <c r="K61" s="401">
        <f>SUM('L2.3 (RBC rsv) tabs =&gt;:&lt;= L2.3 (RBC rsv) tabs'!K61)</f>
        <v>0</v>
      </c>
      <c r="L61" s="401">
        <f>SUM('L2.3 (RBC rsv) tabs =&gt;:&lt;= L2.3 (RBC rsv) tabs'!L61)</f>
        <v>0</v>
      </c>
      <c r="M61" s="137"/>
      <c r="N61" s="11"/>
      <c r="O61" s="137"/>
      <c r="P61"/>
      <c r="Q61"/>
      <c r="R61"/>
      <c r="S61" s="11"/>
      <c r="T61" s="11"/>
      <c r="U61" s="16"/>
    </row>
    <row r="62" spans="2:21" ht="10.35" customHeight="1">
      <c r="B62" s="15"/>
      <c r="C62" s="11"/>
      <c r="D62" s="100"/>
      <c r="E62" s="41"/>
      <c r="F62" s="228" t="s">
        <v>32</v>
      </c>
      <c r="H62" s="401">
        <f>SUM('L2.3 (RBC rsv) tabs =&gt;:&lt;= L2.3 (RBC rsv) tabs'!H62)</f>
        <v>0</v>
      </c>
      <c r="I62" s="401">
        <f>SUM('L2.3 (RBC rsv) tabs =&gt;:&lt;= L2.3 (RBC rsv) tabs'!I62)</f>
        <v>0</v>
      </c>
      <c r="J62" s="402" t="s">
        <v>66</v>
      </c>
      <c r="K62" s="401">
        <f>SUM('L2.3 (RBC rsv) tabs =&gt;:&lt;= L2.3 (RBC rsv) tabs'!K62)</f>
        <v>0</v>
      </c>
      <c r="L62" s="401">
        <f>SUM('L2.3 (RBC rsv) tabs =&gt;:&lt;= L2.3 (RBC rsv) tabs'!L62)</f>
        <v>0</v>
      </c>
      <c r="M62" s="137"/>
      <c r="N62" s="11"/>
      <c r="O62" s="137"/>
      <c r="P62"/>
      <c r="Q62"/>
      <c r="R62"/>
      <c r="S62" s="11"/>
      <c r="T62" s="11"/>
      <c r="U62" s="16"/>
    </row>
    <row r="63" spans="2:21" ht="10.35" customHeight="1">
      <c r="B63" s="15"/>
      <c r="C63" s="11"/>
      <c r="D63" s="100"/>
      <c r="E63" s="41"/>
      <c r="F63" s="227" t="s">
        <v>8</v>
      </c>
      <c r="H63" s="401">
        <f>SUM('L2.3 (RBC rsv) tabs =&gt;:&lt;= L2.3 (RBC rsv) tabs'!H63)</f>
        <v>0</v>
      </c>
      <c r="I63" s="401">
        <f>SUM('L2.3 (RBC rsv) tabs =&gt;:&lt;= L2.3 (RBC rsv) tabs'!I63)</f>
        <v>0</v>
      </c>
      <c r="J63" s="401">
        <f>SUM('L2.3 (RBC rsv) tabs =&gt;:&lt;= L2.3 (RBC rsv) tabs'!J63)</f>
        <v>0</v>
      </c>
      <c r="K63" s="401">
        <f>SUM('L2.3 (RBC rsv) tabs =&gt;:&lt;= L2.3 (RBC rsv) tabs'!K63)</f>
        <v>0</v>
      </c>
      <c r="L63" s="401">
        <f>SUM('L2.3 (RBC rsv) tabs =&gt;:&lt;= L2.3 (RBC rsv) tabs'!L63)</f>
        <v>0</v>
      </c>
      <c r="M63" s="137"/>
      <c r="N63" s="11"/>
      <c r="O63" s="137"/>
      <c r="P63"/>
      <c r="Q63"/>
      <c r="R63"/>
      <c r="S63" s="11"/>
      <c r="T63" s="11"/>
      <c r="U63" s="16"/>
    </row>
    <row r="64" spans="2:21" ht="10.35" customHeight="1">
      <c r="B64" s="15"/>
      <c r="C64" s="11"/>
      <c r="D64" s="100"/>
      <c r="E64" s="160" t="s">
        <v>15</v>
      </c>
      <c r="F64" s="42"/>
      <c r="H64" s="139"/>
      <c r="I64" s="139"/>
      <c r="J64" s="139"/>
      <c r="K64" s="139"/>
      <c r="L64" s="139"/>
      <c r="M64" s="137"/>
      <c r="N64" s="11"/>
      <c r="O64" s="137"/>
      <c r="P64"/>
      <c r="Q64"/>
      <c r="R64"/>
      <c r="S64" s="11"/>
      <c r="T64" s="11"/>
      <c r="U64" s="16"/>
    </row>
    <row r="65" spans="2:21" ht="10.35" customHeight="1">
      <c r="B65" s="15"/>
      <c r="C65" s="11"/>
      <c r="D65" s="100"/>
      <c r="E65" s="160"/>
      <c r="F65" s="42" t="s">
        <v>360</v>
      </c>
      <c r="H65" s="139"/>
      <c r="I65" s="139"/>
      <c r="J65" s="139"/>
      <c r="K65" s="139"/>
      <c r="L65" s="139"/>
      <c r="M65" s="137"/>
      <c r="N65" s="11"/>
      <c r="O65" s="137"/>
      <c r="P65"/>
      <c r="Q65"/>
      <c r="R65"/>
      <c r="S65" s="11"/>
      <c r="T65" s="11"/>
      <c r="U65" s="16"/>
    </row>
    <row r="66" spans="2:21" ht="10.35" customHeight="1">
      <c r="B66" s="15"/>
      <c r="C66" s="11"/>
      <c r="D66" s="100"/>
      <c r="E66" s="160"/>
      <c r="F66" s="227" t="s">
        <v>16</v>
      </c>
      <c r="H66" s="401">
        <f>SUM('L2.3 (RBC rsv) tabs =&gt;:&lt;= L2.3 (RBC rsv) tabs'!H66)</f>
        <v>0</v>
      </c>
      <c r="I66" s="401">
        <f>SUM('L2.3 (RBC rsv) tabs =&gt;:&lt;= L2.3 (RBC rsv) tabs'!I66)</f>
        <v>0</v>
      </c>
      <c r="J66" s="401">
        <f>SUM('L2.3 (RBC rsv) tabs =&gt;:&lt;= L2.3 (RBC rsv) tabs'!J66)</f>
        <v>0</v>
      </c>
      <c r="K66" s="401">
        <f>SUM('L2.3 (RBC rsv) tabs =&gt;:&lt;= L2.3 (RBC rsv) tabs'!K66)</f>
        <v>0</v>
      </c>
      <c r="L66" s="401">
        <f>SUM('L2.3 (RBC rsv) tabs =&gt;:&lt;= L2.3 (RBC rsv) tabs'!L66)</f>
        <v>0</v>
      </c>
      <c r="M66" s="137"/>
      <c r="N66" s="11"/>
      <c r="O66" s="137"/>
      <c r="P66"/>
      <c r="Q66"/>
      <c r="R66"/>
      <c r="S66" s="11"/>
      <c r="T66" s="11"/>
      <c r="U66" s="16"/>
    </row>
    <row r="67" spans="2:21" ht="10.35" customHeight="1">
      <c r="B67" s="15"/>
      <c r="C67" s="11"/>
      <c r="D67" s="100"/>
      <c r="E67" s="41"/>
      <c r="F67" s="227" t="s">
        <v>17</v>
      </c>
      <c r="H67" s="401">
        <f>SUM('L2.3 (RBC rsv) tabs =&gt;:&lt;= L2.3 (RBC rsv) tabs'!H67)</f>
        <v>0</v>
      </c>
      <c r="I67" s="401">
        <f>SUM('L2.3 (RBC rsv) tabs =&gt;:&lt;= L2.3 (RBC rsv) tabs'!I67)</f>
        <v>0</v>
      </c>
      <c r="J67" s="401">
        <f>SUM('L2.3 (RBC rsv) tabs =&gt;:&lt;= L2.3 (RBC rsv) tabs'!J67)</f>
        <v>0</v>
      </c>
      <c r="K67" s="401">
        <f>SUM('L2.3 (RBC rsv) tabs =&gt;:&lt;= L2.3 (RBC rsv) tabs'!K67)</f>
        <v>0</v>
      </c>
      <c r="L67" s="401">
        <f>SUM('L2.3 (RBC rsv) tabs =&gt;:&lt;= L2.3 (RBC rsv) tabs'!L67)</f>
        <v>0</v>
      </c>
      <c r="M67" s="137"/>
      <c r="N67" s="11"/>
      <c r="O67" s="137"/>
      <c r="P67"/>
      <c r="Q67"/>
      <c r="R67"/>
      <c r="S67" s="11"/>
      <c r="T67" s="11"/>
      <c r="U67" s="16"/>
    </row>
    <row r="68" spans="2:21" ht="10.35" customHeight="1">
      <c r="B68" s="15"/>
      <c r="C68" s="11"/>
      <c r="D68" s="100"/>
      <c r="E68" s="41"/>
      <c r="F68" s="227" t="s">
        <v>8</v>
      </c>
      <c r="H68" s="401">
        <f>SUM('L2.3 (RBC rsv) tabs =&gt;:&lt;= L2.3 (RBC rsv) tabs'!H68)</f>
        <v>0</v>
      </c>
      <c r="I68" s="401">
        <f>SUM('L2.3 (RBC rsv) tabs =&gt;:&lt;= L2.3 (RBC rsv) tabs'!I68)</f>
        <v>0</v>
      </c>
      <c r="J68" s="401">
        <f>SUM('L2.3 (RBC rsv) tabs =&gt;:&lt;= L2.3 (RBC rsv) tabs'!J68)</f>
        <v>0</v>
      </c>
      <c r="K68" s="401">
        <f>SUM('L2.3 (RBC rsv) tabs =&gt;:&lt;= L2.3 (RBC rsv) tabs'!K68)</f>
        <v>0</v>
      </c>
      <c r="L68" s="401">
        <f>SUM('L2.3 (RBC rsv) tabs =&gt;:&lt;= L2.3 (RBC rsv) tabs'!L68)</f>
        <v>0</v>
      </c>
      <c r="M68" s="137"/>
      <c r="N68" s="11"/>
      <c r="O68" s="137"/>
      <c r="P68"/>
      <c r="Q68"/>
      <c r="R68"/>
      <c r="S68" s="11"/>
      <c r="T68" s="11"/>
      <c r="U68" s="16"/>
    </row>
    <row r="69" spans="2:21" ht="10.35" customHeight="1">
      <c r="B69" s="15"/>
      <c r="C69" s="11"/>
      <c r="D69" s="100"/>
      <c r="E69" s="11"/>
      <c r="F69" s="227"/>
      <c r="H69" s="138"/>
      <c r="I69" s="138"/>
      <c r="J69" s="138"/>
      <c r="K69" s="138"/>
      <c r="L69" s="138"/>
      <c r="M69" s="137"/>
      <c r="N69" s="11"/>
      <c r="O69" s="137"/>
      <c r="P69"/>
      <c r="Q69"/>
      <c r="R69"/>
      <c r="S69" s="11"/>
      <c r="T69" s="11"/>
      <c r="U69" s="16"/>
    </row>
    <row r="70" spans="2:21" ht="10.35" customHeight="1">
      <c r="B70" s="15"/>
      <c r="C70" s="11"/>
      <c r="D70" s="100"/>
      <c r="E70" s="11"/>
      <c r="F70" s="390" t="s">
        <v>361</v>
      </c>
      <c r="H70" s="138"/>
      <c r="I70" s="138"/>
      <c r="J70" s="138"/>
      <c r="K70" s="138"/>
      <c r="L70" s="138"/>
      <c r="M70" s="137"/>
      <c r="N70" s="11"/>
      <c r="O70" s="137"/>
      <c r="P70"/>
      <c r="Q70"/>
      <c r="R70"/>
      <c r="S70" s="11"/>
      <c r="T70" s="11"/>
      <c r="U70" s="16"/>
    </row>
    <row r="71" spans="2:21" ht="10.35" customHeight="1">
      <c r="B71" s="15"/>
      <c r="C71" s="11"/>
      <c r="D71" s="100"/>
      <c r="E71" s="11"/>
      <c r="F71" s="227" t="s">
        <v>16</v>
      </c>
      <c r="H71" s="401">
        <f>SUM('L2.3 (RBC rsv) tabs =&gt;:&lt;= L2.3 (RBC rsv) tabs'!H71)</f>
        <v>0</v>
      </c>
      <c r="I71" s="401">
        <f>SUM('L2.3 (RBC rsv) tabs =&gt;:&lt;= L2.3 (RBC rsv) tabs'!I71)</f>
        <v>0</v>
      </c>
      <c r="J71" s="401">
        <f>SUM('L2.3 (RBC rsv) tabs =&gt;:&lt;= L2.3 (RBC rsv) tabs'!J71)</f>
        <v>0</v>
      </c>
      <c r="K71" s="401">
        <f>SUM('L2.3 (RBC rsv) tabs =&gt;:&lt;= L2.3 (RBC rsv) tabs'!K71)</f>
        <v>0</v>
      </c>
      <c r="L71" s="401">
        <f>SUM('L2.3 (RBC rsv) tabs =&gt;:&lt;= L2.3 (RBC rsv) tabs'!L71)</f>
        <v>0</v>
      </c>
      <c r="M71" s="137"/>
      <c r="N71" s="11"/>
      <c r="O71" s="137"/>
      <c r="P71"/>
      <c r="Q71"/>
      <c r="R71"/>
      <c r="S71" s="11"/>
      <c r="T71" s="11"/>
      <c r="U71" s="16"/>
    </row>
    <row r="72" spans="2:21" ht="10.35" customHeight="1">
      <c r="B72" s="15"/>
      <c r="C72" s="11"/>
      <c r="D72" s="100"/>
      <c r="E72" s="11"/>
      <c r="F72" s="227" t="s">
        <v>17</v>
      </c>
      <c r="H72" s="401">
        <f>SUM('L2.3 (RBC rsv) tabs =&gt;:&lt;= L2.3 (RBC rsv) tabs'!H72)</f>
        <v>0</v>
      </c>
      <c r="I72" s="401">
        <f>SUM('L2.3 (RBC rsv) tabs =&gt;:&lt;= L2.3 (RBC rsv) tabs'!I72)</f>
        <v>0</v>
      </c>
      <c r="J72" s="401">
        <f>SUM('L2.3 (RBC rsv) tabs =&gt;:&lt;= L2.3 (RBC rsv) tabs'!J72)</f>
        <v>0</v>
      </c>
      <c r="K72" s="401">
        <f>SUM('L2.3 (RBC rsv) tabs =&gt;:&lt;= L2.3 (RBC rsv) tabs'!K72)</f>
        <v>0</v>
      </c>
      <c r="L72" s="401">
        <f>SUM('L2.3 (RBC rsv) tabs =&gt;:&lt;= L2.3 (RBC rsv) tabs'!L72)</f>
        <v>0</v>
      </c>
      <c r="M72" s="137"/>
      <c r="N72" s="11"/>
      <c r="O72" s="137"/>
      <c r="P72"/>
      <c r="Q72"/>
      <c r="R72"/>
      <c r="S72" s="11"/>
      <c r="T72" s="11"/>
      <c r="U72" s="16"/>
    </row>
    <row r="73" spans="2:21" ht="10.35" customHeight="1">
      <c r="B73" s="15"/>
      <c r="C73" s="11"/>
      <c r="D73" s="100"/>
      <c r="E73" s="11"/>
      <c r="F73" s="227" t="s">
        <v>8</v>
      </c>
      <c r="H73" s="401">
        <f>SUM('L2.3 (RBC rsv) tabs =&gt;:&lt;= L2.3 (RBC rsv) tabs'!H73)</f>
        <v>0</v>
      </c>
      <c r="I73" s="401">
        <f>SUM('L2.3 (RBC rsv) tabs =&gt;:&lt;= L2.3 (RBC rsv) tabs'!I73)</f>
        <v>0</v>
      </c>
      <c r="J73" s="401">
        <f>SUM('L2.3 (RBC rsv) tabs =&gt;:&lt;= L2.3 (RBC rsv) tabs'!J73)</f>
        <v>0</v>
      </c>
      <c r="K73" s="401">
        <f>SUM('L2.3 (RBC rsv) tabs =&gt;:&lt;= L2.3 (RBC rsv) tabs'!K73)</f>
        <v>0</v>
      </c>
      <c r="L73" s="401">
        <f>SUM('L2.3 (RBC rsv) tabs =&gt;:&lt;= L2.3 (RBC rsv) tabs'!L73)</f>
        <v>0</v>
      </c>
      <c r="M73" s="137"/>
      <c r="N73" s="11"/>
      <c r="O73" s="137"/>
      <c r="P73"/>
      <c r="Q73"/>
      <c r="R73"/>
      <c r="S73" s="11"/>
      <c r="T73" s="11"/>
      <c r="U73" s="16"/>
    </row>
    <row r="74" spans="2:21" ht="10.35" customHeight="1">
      <c r="B74" s="15"/>
      <c r="C74" s="11"/>
      <c r="D74" s="161" t="s">
        <v>18</v>
      </c>
      <c r="E74" s="162" t="s">
        <v>19</v>
      </c>
      <c r="F74" s="10"/>
      <c r="H74" s="403">
        <f>SUM('L2.3 (RBC rsv) tabs =&gt;:&lt;= L2.3 (RBC rsv) tabs'!H74)</f>
        <v>0</v>
      </c>
      <c r="I74" s="403">
        <f>SUM('L2.3 (RBC rsv) tabs =&gt;:&lt;= L2.3 (RBC rsv) tabs'!I74)</f>
        <v>0</v>
      </c>
      <c r="J74" s="455" t="s">
        <v>66</v>
      </c>
      <c r="K74" s="403">
        <f>SUM('L2.3 (RBC rsv) tabs =&gt;:&lt;= L2.3 (RBC rsv) tabs'!K74)</f>
        <v>0</v>
      </c>
      <c r="L74" s="403">
        <f>SUM('L2.3 (RBC rsv) tabs =&gt;:&lt;= L2.3 (RBC rsv) tabs'!L74)</f>
        <v>0</v>
      </c>
      <c r="M74" s="137"/>
      <c r="N74" s="11"/>
      <c r="O74" s="137"/>
      <c r="P74"/>
      <c r="Q74"/>
      <c r="R74"/>
      <c r="S74" s="11"/>
      <c r="T74" s="11"/>
      <c r="U74" s="16"/>
    </row>
    <row r="75" spans="2:21" ht="10.35" customHeight="1">
      <c r="B75" s="15"/>
      <c r="C75" s="11"/>
      <c r="D75" s="163" t="s">
        <v>20</v>
      </c>
      <c r="E75" s="164" t="s">
        <v>21</v>
      </c>
      <c r="F75" s="40"/>
      <c r="H75" s="141"/>
      <c r="I75" s="141"/>
      <c r="J75" s="141"/>
      <c r="K75" s="141"/>
      <c r="L75" s="141"/>
      <c r="M75" s="137"/>
      <c r="N75" s="11"/>
      <c r="O75" s="137"/>
      <c r="P75"/>
      <c r="Q75"/>
      <c r="R75"/>
      <c r="S75" s="11"/>
      <c r="T75" s="11"/>
      <c r="U75" s="16"/>
    </row>
    <row r="76" spans="2:21" ht="10.35" customHeight="1">
      <c r="B76" s="15"/>
      <c r="C76" s="11"/>
      <c r="D76" s="100"/>
      <c r="E76" s="11"/>
      <c r="F76" s="42" t="s">
        <v>22</v>
      </c>
      <c r="H76" s="401">
        <f>SUM('L2.3 (RBC rsv) tabs =&gt;:&lt;= L2.3 (RBC rsv) tabs'!H76)</f>
        <v>0</v>
      </c>
      <c r="I76" s="401">
        <f>SUM('L2.3 (RBC rsv) tabs =&gt;:&lt;= L2.3 (RBC rsv) tabs'!I76)</f>
        <v>0</v>
      </c>
      <c r="J76" s="402" t="s">
        <v>66</v>
      </c>
      <c r="K76" s="401">
        <f>SUM('L2.3 (RBC rsv) tabs =&gt;:&lt;= L2.3 (RBC rsv) tabs'!K76)</f>
        <v>0</v>
      </c>
      <c r="L76" s="401">
        <f>SUM('L2.3 (RBC rsv) tabs =&gt;:&lt;= L2.3 (RBC rsv) tabs'!L76)</f>
        <v>0</v>
      </c>
      <c r="M76" s="137"/>
      <c r="N76" s="11"/>
      <c r="O76" s="137"/>
      <c r="P76"/>
      <c r="Q76"/>
      <c r="R76"/>
      <c r="S76" s="11"/>
      <c r="T76" s="11"/>
      <c r="U76" s="16"/>
    </row>
    <row r="77" spans="2:21" ht="10.35" customHeight="1">
      <c r="B77" s="15"/>
      <c r="C77" s="11"/>
      <c r="D77" s="100"/>
      <c r="E77" s="11"/>
      <c r="F77" s="42" t="s">
        <v>23</v>
      </c>
      <c r="H77" s="401">
        <f>SUM('L2.3 (RBC rsv) tabs =&gt;:&lt;= L2.3 (RBC rsv) tabs'!H77)</f>
        <v>0</v>
      </c>
      <c r="I77" s="401">
        <f>SUM('L2.3 (RBC rsv) tabs =&gt;:&lt;= L2.3 (RBC rsv) tabs'!I77)</f>
        <v>0</v>
      </c>
      <c r="J77" s="402" t="s">
        <v>66</v>
      </c>
      <c r="K77" s="401">
        <f>SUM('L2.3 (RBC rsv) tabs =&gt;:&lt;= L2.3 (RBC rsv) tabs'!K77)</f>
        <v>0</v>
      </c>
      <c r="L77" s="401">
        <f>SUM('L2.3 (RBC rsv) tabs =&gt;:&lt;= L2.3 (RBC rsv) tabs'!L77)</f>
        <v>0</v>
      </c>
      <c r="M77" s="137"/>
      <c r="N77" s="11"/>
      <c r="O77" s="137"/>
      <c r="P77"/>
      <c r="Q77"/>
      <c r="R77"/>
      <c r="S77" s="11"/>
      <c r="T77" s="11"/>
      <c r="U77" s="16"/>
    </row>
    <row r="78" spans="2:21" ht="10.35" customHeight="1">
      <c r="B78" s="15"/>
      <c r="C78" s="11"/>
      <c r="D78" s="100"/>
      <c r="E78" s="11"/>
      <c r="F78" s="42" t="s">
        <v>57</v>
      </c>
      <c r="H78" s="401">
        <f>SUM('L2.3 (RBC rsv) tabs =&gt;:&lt;= L2.3 (RBC rsv) tabs'!H78)</f>
        <v>0</v>
      </c>
      <c r="I78" s="401">
        <f>SUM('L2.3 (RBC rsv) tabs =&gt;:&lt;= L2.3 (RBC rsv) tabs'!I78)</f>
        <v>0</v>
      </c>
      <c r="J78" s="402" t="s">
        <v>66</v>
      </c>
      <c r="K78" s="401">
        <f>SUM('L2.3 (RBC rsv) tabs =&gt;:&lt;= L2.3 (RBC rsv) tabs'!K78)</f>
        <v>0</v>
      </c>
      <c r="L78" s="401">
        <f>SUM('L2.3 (RBC rsv) tabs =&gt;:&lt;= L2.3 (RBC rsv) tabs'!L78)</f>
        <v>0</v>
      </c>
      <c r="M78" s="137"/>
      <c r="N78" s="11"/>
      <c r="O78" s="137"/>
      <c r="P78"/>
      <c r="Q78"/>
      <c r="R78"/>
      <c r="S78" s="11"/>
      <c r="T78" s="11"/>
      <c r="U78" s="16"/>
    </row>
    <row r="79" spans="2:21" ht="10.35" customHeight="1">
      <c r="B79" s="15"/>
      <c r="C79" s="11"/>
      <c r="D79" s="100"/>
      <c r="E79" s="11"/>
      <c r="F79" s="42" t="s">
        <v>32</v>
      </c>
      <c r="H79" s="401">
        <f>SUM('L2.3 (RBC rsv) tabs =&gt;:&lt;= L2.3 (RBC rsv) tabs'!H79)</f>
        <v>0</v>
      </c>
      <c r="I79" s="401">
        <f>SUM('L2.3 (RBC rsv) tabs =&gt;:&lt;= L2.3 (RBC rsv) tabs'!I79)</f>
        <v>0</v>
      </c>
      <c r="J79" s="402" t="s">
        <v>66</v>
      </c>
      <c r="K79" s="401">
        <f>SUM('L2.3 (RBC rsv) tabs =&gt;:&lt;= L2.3 (RBC rsv) tabs'!K79)</f>
        <v>0</v>
      </c>
      <c r="L79" s="401">
        <f>SUM('L2.3 (RBC rsv) tabs =&gt;:&lt;= L2.3 (RBC rsv) tabs'!L79)</f>
        <v>0</v>
      </c>
      <c r="M79" s="137"/>
      <c r="N79" s="11"/>
      <c r="O79" s="137"/>
      <c r="P79"/>
      <c r="Q79"/>
      <c r="R79"/>
      <c r="S79" s="11"/>
      <c r="T79" s="11"/>
      <c r="U79" s="16"/>
    </row>
    <row r="80" spans="2:21" ht="10.35" customHeight="1">
      <c r="B80" s="15"/>
      <c r="C80" s="11"/>
      <c r="D80" s="100"/>
      <c r="E80" s="11"/>
      <c r="F80" s="42" t="s">
        <v>8</v>
      </c>
      <c r="H80" s="401">
        <f>SUM('L2.3 (RBC rsv) tabs =&gt;:&lt;= L2.3 (RBC rsv) tabs'!H80)</f>
        <v>0</v>
      </c>
      <c r="I80" s="401">
        <f>SUM('L2.3 (RBC rsv) tabs =&gt;:&lt;= L2.3 (RBC rsv) tabs'!I80)</f>
        <v>0</v>
      </c>
      <c r="J80" s="402" t="s">
        <v>66</v>
      </c>
      <c r="K80" s="401">
        <f>SUM('L2.3 (RBC rsv) tabs =&gt;:&lt;= L2.3 (RBC rsv) tabs'!K80)</f>
        <v>0</v>
      </c>
      <c r="L80" s="401">
        <f>SUM('L2.3 (RBC rsv) tabs =&gt;:&lt;= L2.3 (RBC rsv) tabs'!L80)</f>
        <v>0</v>
      </c>
      <c r="M80" s="137"/>
      <c r="N80" s="11"/>
      <c r="O80" s="137"/>
      <c r="P80"/>
      <c r="Q80"/>
      <c r="R80"/>
      <c r="S80" s="11"/>
      <c r="T80" s="11"/>
      <c r="U80" s="16"/>
    </row>
    <row r="81" spans="2:21" ht="10.35" customHeight="1">
      <c r="B81" s="15"/>
      <c r="C81" s="11"/>
      <c r="D81" s="161" t="s">
        <v>24</v>
      </c>
      <c r="E81" s="162" t="s">
        <v>25</v>
      </c>
      <c r="F81" s="10"/>
      <c r="H81" s="403">
        <f>SUM('L2.3 (RBC rsv) tabs =&gt;:&lt;= L2.3 (RBC rsv) tabs'!H81)</f>
        <v>0</v>
      </c>
      <c r="I81" s="403">
        <f>SUM('L2.3 (RBC rsv) tabs =&gt;:&lt;= L2.3 (RBC rsv) tabs'!I81)</f>
        <v>0</v>
      </c>
      <c r="J81" s="455" t="s">
        <v>66</v>
      </c>
      <c r="K81" s="403">
        <f>SUM('L2.3 (RBC rsv) tabs =&gt;:&lt;= L2.3 (RBC rsv) tabs'!K81)</f>
        <v>0</v>
      </c>
      <c r="L81" s="403">
        <f>SUM('L2.3 (RBC rsv) tabs =&gt;:&lt;= L2.3 (RBC rsv) tabs'!L81)</f>
        <v>0</v>
      </c>
      <c r="M81" s="137"/>
      <c r="N81" s="11"/>
      <c r="O81" s="137"/>
      <c r="P81"/>
      <c r="Q81"/>
      <c r="R81"/>
      <c r="S81" s="11"/>
      <c r="T81" s="11"/>
      <c r="U81" s="16"/>
    </row>
    <row r="82" spans="2:21" ht="10.35" customHeight="1">
      <c r="B82" s="15"/>
      <c r="C82" s="11"/>
      <c r="D82" s="161" t="s">
        <v>26</v>
      </c>
      <c r="E82" s="162" t="s">
        <v>27</v>
      </c>
      <c r="F82" s="10"/>
      <c r="H82" s="403">
        <f>SUM('L2.3 (RBC rsv) tabs =&gt;:&lt;= L2.3 (RBC rsv) tabs'!H82)</f>
        <v>0</v>
      </c>
      <c r="I82" s="403">
        <f>SUM('L2.3 (RBC rsv) tabs =&gt;:&lt;= L2.3 (RBC rsv) tabs'!I82)</f>
        <v>0</v>
      </c>
      <c r="J82" s="455" t="s">
        <v>66</v>
      </c>
      <c r="K82" s="403">
        <f>SUM('L2.3 (RBC rsv) tabs =&gt;:&lt;= L2.3 (RBC rsv) tabs'!K82)</f>
        <v>0</v>
      </c>
      <c r="L82" s="403">
        <f>SUM('L2.3 (RBC rsv) tabs =&gt;:&lt;= L2.3 (RBC rsv) tabs'!L82)</f>
        <v>0</v>
      </c>
      <c r="M82" s="137"/>
      <c r="N82" s="11"/>
      <c r="O82" s="137"/>
      <c r="P82"/>
      <c r="Q82"/>
      <c r="R82"/>
      <c r="S82" s="11"/>
      <c r="T82" s="11"/>
      <c r="U82" s="16"/>
    </row>
    <row r="83" spans="2:21" ht="10.35" customHeight="1">
      <c r="B83" s="15"/>
      <c r="C83" s="11"/>
      <c r="D83" s="11"/>
      <c r="E83" s="11"/>
      <c r="F83" s="11"/>
      <c r="H83" s="126"/>
      <c r="I83" s="126"/>
      <c r="J83" s="126"/>
      <c r="K83" s="126"/>
      <c r="L83" s="126"/>
      <c r="N83" s="11"/>
      <c r="P83" s="126"/>
      <c r="Q83" s="126"/>
      <c r="R83" s="126"/>
      <c r="S83" s="11"/>
      <c r="T83" s="11"/>
      <c r="U83" s="16"/>
    </row>
    <row r="84" spans="2:21" ht="10.35" customHeight="1">
      <c r="B84" s="15"/>
      <c r="C84" s="190">
        <v>2</v>
      </c>
      <c r="D84" s="187" t="s">
        <v>300</v>
      </c>
      <c r="E84" s="167"/>
      <c r="F84" s="167"/>
      <c r="G84" s="167"/>
      <c r="H84" s="186"/>
      <c r="I84" s="186"/>
      <c r="J84" s="186"/>
      <c r="K84" s="186"/>
      <c r="L84" s="186"/>
      <c r="M84" s="186"/>
      <c r="N84" s="167"/>
      <c r="O84" s="186"/>
      <c r="P84" s="186"/>
      <c r="Q84" s="186"/>
      <c r="R84" s="186"/>
      <c r="S84" s="167"/>
      <c r="T84" s="167"/>
      <c r="U84" s="16"/>
    </row>
    <row r="85" spans="2:21" ht="10.35" customHeight="1">
      <c r="B85" s="15"/>
      <c r="C85" s="11"/>
      <c r="D85" s="96"/>
      <c r="E85" s="11"/>
      <c r="F85" s="11"/>
      <c r="H85" s="126"/>
      <c r="I85" s="126"/>
      <c r="J85" s="126"/>
      <c r="K85" s="126"/>
      <c r="L85" s="126"/>
      <c r="N85" s="11"/>
      <c r="P85" s="128"/>
      <c r="Q85" s="128"/>
      <c r="R85" s="128"/>
      <c r="S85" s="11"/>
      <c r="T85" s="11"/>
      <c r="U85" s="16"/>
    </row>
    <row r="86" spans="2:21" ht="10.35" customHeight="1">
      <c r="B86" s="15"/>
      <c r="C86" s="11"/>
      <c r="D86" s="96"/>
      <c r="E86" s="11"/>
      <c r="F86" s="11"/>
      <c r="H86" s="184"/>
      <c r="I86" s="233" t="s">
        <v>572</v>
      </c>
      <c r="J86" s="184"/>
      <c r="K86" s="184"/>
      <c r="L86" s="184"/>
      <c r="N86" s="11"/>
      <c r="P86"/>
      <c r="Q86"/>
      <c r="R86"/>
      <c r="S86" s="11"/>
      <c r="T86" s="11"/>
      <c r="U86" s="16"/>
    </row>
    <row r="87" spans="2:21" ht="40.35" customHeight="1">
      <c r="B87" s="15"/>
      <c r="C87" s="11"/>
      <c r="D87" s="155" t="s">
        <v>0</v>
      </c>
      <c r="E87" s="188" t="s">
        <v>11</v>
      </c>
      <c r="F87" s="156"/>
      <c r="G87" s="129"/>
      <c r="H87" s="158" t="s">
        <v>58</v>
      </c>
      <c r="I87" s="335" t="s">
        <v>551</v>
      </c>
      <c r="J87" s="158" t="s">
        <v>69</v>
      </c>
      <c r="K87" s="158" t="s">
        <v>13</v>
      </c>
      <c r="L87" s="158" t="s">
        <v>14</v>
      </c>
      <c r="M87" s="130"/>
      <c r="N87" s="11"/>
      <c r="O87" s="130"/>
      <c r="P87"/>
      <c r="Q87"/>
      <c r="R87"/>
      <c r="S87" s="35"/>
      <c r="T87" s="35"/>
      <c r="U87" s="16"/>
    </row>
    <row r="88" spans="2:21" ht="10.35" customHeight="1">
      <c r="B88" s="15"/>
      <c r="C88" s="11"/>
      <c r="D88" s="100"/>
      <c r="E88" s="41"/>
      <c r="F88" s="42"/>
      <c r="H88" s="135"/>
      <c r="I88" s="131" t="s">
        <v>54</v>
      </c>
      <c r="J88" s="131" t="s">
        <v>54</v>
      </c>
      <c r="K88" s="131" t="s">
        <v>54</v>
      </c>
      <c r="L88" s="131" t="s">
        <v>54</v>
      </c>
      <c r="N88" s="11"/>
      <c r="P88"/>
      <c r="Q88"/>
      <c r="R88"/>
      <c r="S88" s="11"/>
      <c r="T88" s="11"/>
      <c r="U88" s="16"/>
    </row>
    <row r="89" spans="2:21" ht="10.35" customHeight="1">
      <c r="B89" s="15"/>
      <c r="C89" s="11"/>
      <c r="D89" s="159" t="s">
        <v>28</v>
      </c>
      <c r="E89" s="160" t="s">
        <v>2</v>
      </c>
      <c r="F89" s="42"/>
      <c r="H89" s="135"/>
      <c r="I89" s="132"/>
      <c r="J89" s="132"/>
      <c r="K89" s="132"/>
      <c r="L89" s="132"/>
      <c r="N89" s="11"/>
      <c r="P89"/>
      <c r="Q89"/>
      <c r="R89"/>
      <c r="S89" s="11"/>
      <c r="T89" s="11"/>
      <c r="U89" s="16"/>
    </row>
    <row r="90" spans="2:21" ht="10.35" customHeight="1">
      <c r="B90" s="15"/>
      <c r="C90" s="11"/>
      <c r="D90" s="100"/>
      <c r="E90" s="41"/>
      <c r="F90" s="133" t="s">
        <v>3</v>
      </c>
      <c r="H90" s="135"/>
      <c r="I90" s="135"/>
      <c r="J90" s="135"/>
      <c r="K90" s="135"/>
      <c r="L90" s="135"/>
      <c r="N90" s="11"/>
      <c r="P90"/>
      <c r="Q90"/>
      <c r="R90"/>
      <c r="S90" s="11"/>
      <c r="T90" s="11"/>
      <c r="U90" s="16"/>
    </row>
    <row r="91" spans="2:21" ht="10.35" customHeight="1">
      <c r="B91" s="15"/>
      <c r="C91" s="11"/>
      <c r="D91" s="100"/>
      <c r="E91" s="41"/>
      <c r="F91" s="42" t="s">
        <v>4</v>
      </c>
      <c r="G91" s="134"/>
      <c r="H91" s="401">
        <f>SUM('L2.3 (RBC rsv) tabs =&gt;:&lt;= L2.3 (RBC rsv) tabs'!H91)</f>
        <v>0</v>
      </c>
      <c r="I91" s="401">
        <f>SUM('L2.3 (RBC rsv) tabs =&gt;:&lt;= L2.3 (RBC rsv) tabs'!I91)</f>
        <v>0</v>
      </c>
      <c r="J91" s="401">
        <f>SUM('L2.3 (RBC rsv) tabs =&gt;:&lt;= L2.3 (RBC rsv) tabs'!J91)</f>
        <v>0</v>
      </c>
      <c r="K91" s="401">
        <f>SUM('L2.3 (RBC rsv) tabs =&gt;:&lt;= L2.3 (RBC rsv) tabs'!K91)</f>
        <v>0</v>
      </c>
      <c r="L91" s="401">
        <f>SUM('L2.3 (RBC rsv) tabs =&gt;:&lt;= L2.3 (RBC rsv) tabs'!L91)</f>
        <v>0</v>
      </c>
      <c r="M91" s="137"/>
      <c r="N91" s="11"/>
      <c r="O91" s="137"/>
      <c r="P91"/>
      <c r="Q91"/>
      <c r="R91"/>
      <c r="S91" s="11"/>
      <c r="T91" s="11"/>
      <c r="U91" s="16"/>
    </row>
    <row r="92" spans="2:21" ht="10.35" customHeight="1">
      <c r="B92" s="15"/>
      <c r="C92" s="11"/>
      <c r="D92" s="100"/>
      <c r="E92" s="41"/>
      <c r="F92" s="42" t="s">
        <v>5</v>
      </c>
      <c r="H92" s="401">
        <f>SUM('L2.3 (RBC rsv) tabs =&gt;:&lt;= L2.3 (RBC rsv) tabs'!H92)</f>
        <v>0</v>
      </c>
      <c r="I92" s="401">
        <f>SUM('L2.3 (RBC rsv) tabs =&gt;:&lt;= L2.3 (RBC rsv) tabs'!I92)</f>
        <v>0</v>
      </c>
      <c r="J92" s="401">
        <f>SUM('L2.3 (RBC rsv) tabs =&gt;:&lt;= L2.3 (RBC rsv) tabs'!J92)</f>
        <v>0</v>
      </c>
      <c r="K92" s="401">
        <f>SUM('L2.3 (RBC rsv) tabs =&gt;:&lt;= L2.3 (RBC rsv) tabs'!K92)</f>
        <v>0</v>
      </c>
      <c r="L92" s="401">
        <f>SUM('L2.3 (RBC rsv) tabs =&gt;:&lt;= L2.3 (RBC rsv) tabs'!L92)</f>
        <v>0</v>
      </c>
      <c r="M92" s="137"/>
      <c r="N92" s="11"/>
      <c r="O92" s="137"/>
      <c r="P92"/>
      <c r="Q92"/>
      <c r="R92"/>
      <c r="S92" s="11"/>
      <c r="T92" s="11"/>
      <c r="U92" s="16"/>
    </row>
    <row r="93" spans="2:21" ht="10.35" customHeight="1">
      <c r="B93" s="15"/>
      <c r="C93" s="11"/>
      <c r="D93" s="100"/>
      <c r="E93" s="41"/>
      <c r="F93" s="42" t="s">
        <v>6</v>
      </c>
      <c r="H93" s="401">
        <f>SUM('L2.3 (RBC rsv) tabs =&gt;:&lt;= L2.3 (RBC rsv) tabs'!H93)</f>
        <v>0</v>
      </c>
      <c r="I93" s="401">
        <f>SUM('L2.3 (RBC rsv) tabs =&gt;:&lt;= L2.3 (RBC rsv) tabs'!I93)</f>
        <v>0</v>
      </c>
      <c r="J93" s="401">
        <f>SUM('L2.3 (RBC rsv) tabs =&gt;:&lt;= L2.3 (RBC rsv) tabs'!J93)</f>
        <v>0</v>
      </c>
      <c r="K93" s="401">
        <f>SUM('L2.3 (RBC rsv) tabs =&gt;:&lt;= L2.3 (RBC rsv) tabs'!K93)</f>
        <v>0</v>
      </c>
      <c r="L93" s="401">
        <f>SUM('L2.3 (RBC rsv) tabs =&gt;:&lt;= L2.3 (RBC rsv) tabs'!L93)</f>
        <v>0</v>
      </c>
      <c r="M93" s="137"/>
      <c r="N93" s="11"/>
      <c r="O93" s="137"/>
      <c r="P93"/>
      <c r="Q93"/>
      <c r="R93"/>
      <c r="S93" s="11"/>
      <c r="T93" s="11"/>
      <c r="U93" s="16"/>
    </row>
    <row r="94" spans="2:21" ht="10.35" customHeight="1">
      <c r="B94" s="15"/>
      <c r="C94" s="11"/>
      <c r="D94" s="100"/>
      <c r="E94" s="41"/>
      <c r="F94" s="42" t="s">
        <v>8</v>
      </c>
      <c r="H94" s="401">
        <f>SUM('L2.3 (RBC rsv) tabs =&gt;:&lt;= L2.3 (RBC rsv) tabs'!H94)</f>
        <v>0</v>
      </c>
      <c r="I94" s="401">
        <f>SUM('L2.3 (RBC rsv) tabs =&gt;:&lt;= L2.3 (RBC rsv) tabs'!I94)</f>
        <v>0</v>
      </c>
      <c r="J94" s="401">
        <f>SUM('L2.3 (RBC rsv) tabs =&gt;:&lt;= L2.3 (RBC rsv) tabs'!J94)</f>
        <v>0</v>
      </c>
      <c r="K94" s="401">
        <f>SUM('L2.3 (RBC rsv) tabs =&gt;:&lt;= L2.3 (RBC rsv) tabs'!K94)</f>
        <v>0</v>
      </c>
      <c r="L94" s="401">
        <f>SUM('L2.3 (RBC rsv) tabs =&gt;:&lt;= L2.3 (RBC rsv) tabs'!L94)</f>
        <v>0</v>
      </c>
      <c r="M94" s="137"/>
      <c r="N94" s="11"/>
      <c r="O94" s="137"/>
      <c r="P94"/>
      <c r="Q94"/>
      <c r="R94"/>
      <c r="S94" s="11"/>
      <c r="T94" s="11"/>
      <c r="U94" s="16"/>
    </row>
    <row r="95" spans="2:21" ht="10.35" customHeight="1">
      <c r="B95" s="15"/>
      <c r="C95" s="11"/>
      <c r="D95" s="100"/>
      <c r="E95" s="41"/>
      <c r="F95" s="42"/>
      <c r="H95" s="139"/>
      <c r="I95" s="139"/>
      <c r="J95" s="139"/>
      <c r="K95" s="139"/>
      <c r="L95" s="139"/>
      <c r="M95" s="137"/>
      <c r="N95" s="11"/>
      <c r="O95" s="137"/>
      <c r="P95"/>
      <c r="Q95"/>
      <c r="R95"/>
      <c r="S95" s="11"/>
      <c r="T95" s="11"/>
      <c r="U95" s="16"/>
    </row>
    <row r="96" spans="2:21" ht="10.35" customHeight="1">
      <c r="B96" s="15"/>
      <c r="C96" s="11"/>
      <c r="D96" s="100"/>
      <c r="E96" s="41"/>
      <c r="F96" s="133" t="s">
        <v>9</v>
      </c>
      <c r="H96" s="139"/>
      <c r="I96" s="139"/>
      <c r="J96" s="139"/>
      <c r="K96" s="139"/>
      <c r="L96" s="139"/>
      <c r="M96" s="137"/>
      <c r="N96" s="11"/>
      <c r="O96" s="137"/>
      <c r="P96"/>
      <c r="Q96"/>
      <c r="R96"/>
      <c r="S96" s="11"/>
      <c r="T96" s="11"/>
      <c r="U96" s="16"/>
    </row>
    <row r="97" spans="2:21" ht="10.35" customHeight="1">
      <c r="B97" s="15"/>
      <c r="C97" s="11"/>
      <c r="D97" s="100"/>
      <c r="E97" s="41"/>
      <c r="F97" s="42" t="s">
        <v>10</v>
      </c>
      <c r="H97" s="401">
        <f>SUM('L2.3 (RBC rsv) tabs =&gt;:&lt;= L2.3 (RBC rsv) tabs'!H97)</f>
        <v>0</v>
      </c>
      <c r="I97" s="401">
        <f>SUM('L2.3 (RBC rsv) tabs =&gt;:&lt;= L2.3 (RBC rsv) tabs'!I97)</f>
        <v>0</v>
      </c>
      <c r="J97" s="401">
        <f>SUM('L2.3 (RBC rsv) tabs =&gt;:&lt;= L2.3 (RBC rsv) tabs'!J97)</f>
        <v>0</v>
      </c>
      <c r="K97" s="401">
        <f>SUM('L2.3 (RBC rsv) tabs =&gt;:&lt;= L2.3 (RBC rsv) tabs'!K97)</f>
        <v>0</v>
      </c>
      <c r="L97" s="401">
        <f>SUM('L2.3 (RBC rsv) tabs =&gt;:&lt;= L2.3 (RBC rsv) tabs'!L97)</f>
        <v>0</v>
      </c>
      <c r="M97" s="137"/>
      <c r="N97" s="11"/>
      <c r="O97" s="137"/>
      <c r="P97"/>
      <c r="Q97"/>
      <c r="R97"/>
      <c r="S97" s="11"/>
      <c r="T97" s="11"/>
      <c r="U97" s="16"/>
    </row>
    <row r="98" spans="2:21" ht="10.35" customHeight="1">
      <c r="B98" s="15"/>
      <c r="C98" s="11"/>
      <c r="D98" s="100"/>
      <c r="E98" s="41"/>
      <c r="F98" s="42" t="s">
        <v>22</v>
      </c>
      <c r="H98" s="401">
        <f>SUM('L2.3 (RBC rsv) tabs =&gt;:&lt;= L2.3 (RBC rsv) tabs'!H98)</f>
        <v>0</v>
      </c>
      <c r="I98" s="401">
        <f>SUM('L2.3 (RBC rsv) tabs =&gt;:&lt;= L2.3 (RBC rsv) tabs'!I98)</f>
        <v>0</v>
      </c>
      <c r="J98" s="401">
        <f>SUM('L2.3 (RBC rsv) tabs =&gt;:&lt;= L2.3 (RBC rsv) tabs'!J98)</f>
        <v>0</v>
      </c>
      <c r="K98" s="401">
        <f>SUM('L2.3 (RBC rsv) tabs =&gt;:&lt;= L2.3 (RBC rsv) tabs'!K98)</f>
        <v>0</v>
      </c>
      <c r="L98" s="401">
        <f>SUM('L2.3 (RBC rsv) tabs =&gt;:&lt;= L2.3 (RBC rsv) tabs'!L98)</f>
        <v>0</v>
      </c>
      <c r="M98" s="137"/>
      <c r="N98" s="11"/>
      <c r="O98" s="137"/>
      <c r="P98"/>
      <c r="Q98"/>
      <c r="R98"/>
      <c r="S98" s="11"/>
      <c r="T98" s="11"/>
      <c r="U98" s="16"/>
    </row>
    <row r="99" spans="2:21" ht="10.35" customHeight="1">
      <c r="B99" s="15"/>
      <c r="C99" s="11"/>
      <c r="D99" s="100"/>
      <c r="E99" s="41"/>
      <c r="F99" s="48" t="s">
        <v>23</v>
      </c>
      <c r="H99" s="401">
        <f>SUM('L2.3 (RBC rsv) tabs =&gt;:&lt;= L2.3 (RBC rsv) tabs'!H99)</f>
        <v>0</v>
      </c>
      <c r="I99" s="401">
        <f>SUM('L2.3 (RBC rsv) tabs =&gt;:&lt;= L2.3 (RBC rsv) tabs'!I99)</f>
        <v>0</v>
      </c>
      <c r="J99" s="402" t="s">
        <v>66</v>
      </c>
      <c r="K99" s="401">
        <f>SUM('L2.3 (RBC rsv) tabs =&gt;:&lt;= L2.3 (RBC rsv) tabs'!K99)</f>
        <v>0</v>
      </c>
      <c r="L99" s="401">
        <f>SUM('L2.3 (RBC rsv) tabs =&gt;:&lt;= L2.3 (RBC rsv) tabs'!L99)</f>
        <v>0</v>
      </c>
      <c r="M99" s="137"/>
      <c r="N99" s="11"/>
      <c r="O99" s="137"/>
      <c r="P99"/>
      <c r="Q99"/>
      <c r="R99"/>
      <c r="S99" s="11"/>
      <c r="T99" s="11"/>
      <c r="U99" s="16"/>
    </row>
    <row r="100" spans="2:21" ht="10.35" customHeight="1">
      <c r="B100" s="15"/>
      <c r="C100" s="11"/>
      <c r="D100" s="100"/>
      <c r="E100" s="41"/>
      <c r="F100" s="48" t="s">
        <v>57</v>
      </c>
      <c r="H100" s="401">
        <f>SUM('L2.3 (RBC rsv) tabs =&gt;:&lt;= L2.3 (RBC rsv) tabs'!H100)</f>
        <v>0</v>
      </c>
      <c r="I100" s="401">
        <f>SUM('L2.3 (RBC rsv) tabs =&gt;:&lt;= L2.3 (RBC rsv) tabs'!I100)</f>
        <v>0</v>
      </c>
      <c r="J100" s="402" t="s">
        <v>66</v>
      </c>
      <c r="K100" s="401">
        <f>SUM('L2.3 (RBC rsv) tabs =&gt;:&lt;= L2.3 (RBC rsv) tabs'!K100)</f>
        <v>0</v>
      </c>
      <c r="L100" s="401">
        <f>SUM('L2.3 (RBC rsv) tabs =&gt;:&lt;= L2.3 (RBC rsv) tabs'!L100)</f>
        <v>0</v>
      </c>
      <c r="M100" s="137"/>
      <c r="N100" s="11"/>
      <c r="O100" s="137"/>
      <c r="P100"/>
      <c r="Q100"/>
      <c r="R100"/>
      <c r="S100" s="11"/>
      <c r="T100" s="11"/>
      <c r="U100" s="16"/>
    </row>
    <row r="101" spans="2:21" ht="10.35" customHeight="1">
      <c r="B101" s="15"/>
      <c r="C101" s="11"/>
      <c r="D101" s="100"/>
      <c r="E101" s="41"/>
      <c r="F101" s="48" t="s">
        <v>32</v>
      </c>
      <c r="H101" s="401">
        <f>SUM('L2.3 (RBC rsv) tabs =&gt;:&lt;= L2.3 (RBC rsv) tabs'!H101)</f>
        <v>0</v>
      </c>
      <c r="I101" s="401">
        <f>SUM('L2.3 (RBC rsv) tabs =&gt;:&lt;= L2.3 (RBC rsv) tabs'!I101)</f>
        <v>0</v>
      </c>
      <c r="J101" s="402" t="s">
        <v>66</v>
      </c>
      <c r="K101" s="401">
        <f>SUM('L2.3 (RBC rsv) tabs =&gt;:&lt;= L2.3 (RBC rsv) tabs'!K101)</f>
        <v>0</v>
      </c>
      <c r="L101" s="401">
        <f>SUM('L2.3 (RBC rsv) tabs =&gt;:&lt;= L2.3 (RBC rsv) tabs'!L101)</f>
        <v>0</v>
      </c>
      <c r="M101" s="137"/>
      <c r="N101" s="11"/>
      <c r="O101" s="137"/>
      <c r="P101"/>
      <c r="Q101"/>
      <c r="R101"/>
      <c r="S101" s="11"/>
      <c r="T101" s="11"/>
      <c r="U101" s="16"/>
    </row>
    <row r="102" spans="2:21" ht="10.35" customHeight="1">
      <c r="B102" s="15"/>
      <c r="C102" s="11"/>
      <c r="D102" s="100"/>
      <c r="E102" s="41"/>
      <c r="F102" s="42" t="s">
        <v>8</v>
      </c>
      <c r="H102" s="401">
        <f>SUM('L2.3 (RBC rsv) tabs =&gt;:&lt;= L2.3 (RBC rsv) tabs'!H102)</f>
        <v>0</v>
      </c>
      <c r="I102" s="401">
        <f>SUM('L2.3 (RBC rsv) tabs =&gt;:&lt;= L2.3 (RBC rsv) tabs'!I102)</f>
        <v>0</v>
      </c>
      <c r="J102" s="401">
        <f>SUM('L2.3 (RBC rsv) tabs =&gt;:&lt;= L2.3 (RBC rsv) tabs'!J102)</f>
        <v>0</v>
      </c>
      <c r="K102" s="401">
        <f>SUM('L2.3 (RBC rsv) tabs =&gt;:&lt;= L2.3 (RBC rsv) tabs'!K102)</f>
        <v>0</v>
      </c>
      <c r="L102" s="401">
        <f>SUM('L2.3 (RBC rsv) tabs =&gt;:&lt;= L2.3 (RBC rsv) tabs'!L102)</f>
        <v>0</v>
      </c>
      <c r="M102" s="137"/>
      <c r="N102" s="11"/>
      <c r="O102" s="137"/>
      <c r="P102"/>
      <c r="Q102"/>
      <c r="R102"/>
      <c r="S102" s="11"/>
      <c r="T102" s="11"/>
      <c r="U102" s="16"/>
    </row>
    <row r="103" spans="2:21" ht="10.35" customHeight="1">
      <c r="B103" s="15"/>
      <c r="C103" s="11"/>
      <c r="D103" s="100"/>
      <c r="E103" s="160" t="s">
        <v>15</v>
      </c>
      <c r="F103" s="42"/>
      <c r="H103" s="139"/>
      <c r="I103" s="139"/>
      <c r="J103" s="139"/>
      <c r="K103" s="139"/>
      <c r="L103" s="139"/>
      <c r="M103" s="137"/>
      <c r="N103" s="11"/>
      <c r="O103" s="137"/>
      <c r="P103"/>
      <c r="Q103"/>
      <c r="R103"/>
      <c r="S103" s="11"/>
      <c r="T103" s="11"/>
      <c r="U103" s="16"/>
    </row>
    <row r="104" spans="2:21" ht="10.35" customHeight="1">
      <c r="B104" s="15"/>
      <c r="C104" s="11"/>
      <c r="D104" s="100"/>
      <c r="E104" s="41"/>
      <c r="F104" s="42" t="s">
        <v>16</v>
      </c>
      <c r="H104" s="401">
        <f>SUM('L2.3 (RBC rsv) tabs =&gt;:&lt;= L2.3 (RBC rsv) tabs'!H104)</f>
        <v>0</v>
      </c>
      <c r="I104" s="401">
        <f>SUM('L2.3 (RBC rsv) tabs =&gt;:&lt;= L2.3 (RBC rsv) tabs'!I104)</f>
        <v>0</v>
      </c>
      <c r="J104" s="401">
        <f>SUM('L2.3 (RBC rsv) tabs =&gt;:&lt;= L2.3 (RBC rsv) tabs'!J104)</f>
        <v>0</v>
      </c>
      <c r="K104" s="401">
        <f>SUM('L2.3 (RBC rsv) tabs =&gt;:&lt;= L2.3 (RBC rsv) tabs'!K104)</f>
        <v>0</v>
      </c>
      <c r="L104" s="401">
        <f>SUM('L2.3 (RBC rsv) tabs =&gt;:&lt;= L2.3 (RBC rsv) tabs'!L104)</f>
        <v>0</v>
      </c>
      <c r="M104" s="137"/>
      <c r="N104" s="11"/>
      <c r="O104" s="137"/>
      <c r="P104"/>
      <c r="Q104"/>
      <c r="R104"/>
      <c r="S104" s="11"/>
      <c r="T104" s="11"/>
      <c r="U104" s="16"/>
    </row>
    <row r="105" spans="2:21" ht="10.35" customHeight="1">
      <c r="B105" s="15"/>
      <c r="C105" s="11"/>
      <c r="D105" s="100"/>
      <c r="E105" s="41"/>
      <c r="F105" s="42" t="s">
        <v>17</v>
      </c>
      <c r="H105" s="401">
        <f>SUM('L2.3 (RBC rsv) tabs =&gt;:&lt;= L2.3 (RBC rsv) tabs'!H105)</f>
        <v>0</v>
      </c>
      <c r="I105" s="401">
        <f>SUM('L2.3 (RBC rsv) tabs =&gt;:&lt;= L2.3 (RBC rsv) tabs'!I105)</f>
        <v>0</v>
      </c>
      <c r="J105" s="401">
        <f>SUM('L2.3 (RBC rsv) tabs =&gt;:&lt;= L2.3 (RBC rsv) tabs'!J105)</f>
        <v>0</v>
      </c>
      <c r="K105" s="401">
        <f>SUM('L2.3 (RBC rsv) tabs =&gt;:&lt;= L2.3 (RBC rsv) tabs'!K105)</f>
        <v>0</v>
      </c>
      <c r="L105" s="401">
        <f>SUM('L2.3 (RBC rsv) tabs =&gt;:&lt;= L2.3 (RBC rsv) tabs'!L105)</f>
        <v>0</v>
      </c>
      <c r="M105" s="137"/>
      <c r="N105" s="11"/>
      <c r="O105" s="137"/>
      <c r="P105"/>
      <c r="Q105"/>
      <c r="R105"/>
      <c r="S105" s="11"/>
      <c r="T105" s="11"/>
      <c r="U105" s="16"/>
    </row>
    <row r="106" spans="2:21" ht="10.35" customHeight="1">
      <c r="B106" s="15"/>
      <c r="C106" s="11"/>
      <c r="D106" s="99"/>
      <c r="E106" s="43"/>
      <c r="F106" s="44" t="s">
        <v>8</v>
      </c>
      <c r="H106" s="404">
        <f>SUM('L2.3 (RBC rsv) tabs =&gt;:&lt;= L2.3 (RBC rsv) tabs'!H106)</f>
        <v>0</v>
      </c>
      <c r="I106" s="404">
        <f>SUM('L2.3 (RBC rsv) tabs =&gt;:&lt;= L2.3 (RBC rsv) tabs'!I106)</f>
        <v>0</v>
      </c>
      <c r="J106" s="404">
        <f>SUM('L2.3 (RBC rsv) tabs =&gt;:&lt;= L2.3 (RBC rsv) tabs'!J106)</f>
        <v>0</v>
      </c>
      <c r="K106" s="404">
        <f>SUM('L2.3 (RBC rsv) tabs =&gt;:&lt;= L2.3 (RBC rsv) tabs'!K106)</f>
        <v>0</v>
      </c>
      <c r="L106" s="404">
        <f>SUM('L2.3 (RBC rsv) tabs =&gt;:&lt;= L2.3 (RBC rsv) tabs'!L106)</f>
        <v>0</v>
      </c>
      <c r="M106" s="137"/>
      <c r="N106" s="11"/>
      <c r="O106" s="137"/>
      <c r="P106"/>
      <c r="Q106"/>
      <c r="R106"/>
      <c r="S106" s="11"/>
      <c r="T106" s="11"/>
      <c r="U106" s="16"/>
    </row>
    <row r="107" spans="2:21" ht="10.35" customHeight="1">
      <c r="B107" s="15"/>
      <c r="C107" s="11"/>
      <c r="D107" s="11"/>
      <c r="E107" s="11"/>
      <c r="F107" s="11"/>
      <c r="H107" s="126"/>
      <c r="I107" s="126"/>
      <c r="J107" s="126"/>
      <c r="K107" s="126"/>
      <c r="L107" s="126"/>
      <c r="N107" s="11"/>
      <c r="P107" s="126"/>
      <c r="Q107" s="126"/>
      <c r="R107" s="126"/>
      <c r="S107" s="11"/>
      <c r="T107" s="11"/>
      <c r="U107" s="16"/>
    </row>
    <row r="108" spans="2:21" ht="10.35" customHeight="1">
      <c r="B108" s="15"/>
      <c r="C108" s="190">
        <v>3</v>
      </c>
      <c r="D108" s="187" t="s">
        <v>294</v>
      </c>
      <c r="E108" s="167"/>
      <c r="F108" s="167"/>
      <c r="G108" s="167"/>
      <c r="H108" s="186"/>
      <c r="I108" s="186"/>
      <c r="J108" s="186"/>
      <c r="K108" s="186"/>
      <c r="L108" s="186"/>
      <c r="M108" s="186"/>
      <c r="N108" s="167"/>
      <c r="O108" s="186"/>
      <c r="P108" s="186"/>
      <c r="Q108" s="186"/>
      <c r="R108" s="186"/>
      <c r="S108" s="167"/>
      <c r="T108" s="167"/>
      <c r="U108" s="16"/>
    </row>
    <row r="109" spans="2:21" ht="10.35" customHeight="1">
      <c r="B109" s="15"/>
      <c r="C109" s="11"/>
      <c r="D109" s="96"/>
      <c r="E109" s="11"/>
      <c r="F109" s="11"/>
      <c r="H109" s="126"/>
      <c r="I109" s="126"/>
      <c r="J109" s="126"/>
      <c r="K109" s="126"/>
      <c r="L109" s="126"/>
      <c r="N109" s="11"/>
      <c r="P109" s="126"/>
      <c r="Q109" s="126"/>
      <c r="R109" s="126"/>
      <c r="S109" s="11"/>
      <c r="T109" s="11"/>
      <c r="U109" s="16"/>
    </row>
    <row r="110" spans="2:21" ht="10.35" customHeight="1">
      <c r="B110" s="15"/>
      <c r="C110" s="11"/>
      <c r="D110" s="191" t="s">
        <v>0</v>
      </c>
      <c r="E110" s="192" t="s">
        <v>99</v>
      </c>
      <c r="F110" s="193"/>
      <c r="H110" s="389" t="s">
        <v>381</v>
      </c>
      <c r="I110" s="389" t="s">
        <v>302</v>
      </c>
      <c r="J110" s="389" t="s">
        <v>358</v>
      </c>
      <c r="K110" s="389" t="s">
        <v>100</v>
      </c>
      <c r="L110" s="389" t="s">
        <v>101</v>
      </c>
      <c r="N110" s="11"/>
      <c r="P110" s="126"/>
      <c r="Q110" s="126"/>
      <c r="R110" s="126"/>
      <c r="S110" s="11"/>
      <c r="T110" s="11"/>
      <c r="U110" s="16"/>
    </row>
    <row r="111" spans="2:21" ht="10.35" customHeight="1">
      <c r="B111" s="15"/>
      <c r="C111" s="11"/>
      <c r="D111" s="97" t="s">
        <v>1</v>
      </c>
      <c r="E111" s="39" t="s">
        <v>357</v>
      </c>
      <c r="F111" s="40"/>
      <c r="H111" s="405">
        <f>SUM(H32:H73)-SUM(H42:H47,H58:H63)</f>
        <v>0</v>
      </c>
      <c r="I111" s="405">
        <f>L2.1_Ind_CV!I111</f>
        <v>0</v>
      </c>
      <c r="J111" s="456" t="str">
        <f>IF(L2.1_Ind_CV!J111="","N/A",L2.1_Ind_CV!J111)</f>
        <v>N/A</v>
      </c>
      <c r="K111" s="412">
        <v>1</v>
      </c>
      <c r="L111" s="177" t="str">
        <f>IFERROR(IF(ABS(H111-I111)&lt;=K111,"OK","ERROR"),"ERROR")</f>
        <v>OK</v>
      </c>
      <c r="N111" s="11"/>
      <c r="P111" s="126"/>
      <c r="Q111" s="126"/>
      <c r="R111" s="126"/>
      <c r="S111" s="11"/>
      <c r="T111" s="11"/>
      <c r="U111" s="16"/>
    </row>
    <row r="112" spans="2:21" ht="10.35" hidden="1" customHeight="1">
      <c r="B112" s="15"/>
      <c r="C112" s="11"/>
      <c r="D112" s="100"/>
      <c r="E112" s="41" t="s">
        <v>121</v>
      </c>
      <c r="F112" s="42"/>
      <c r="H112" s="406"/>
      <c r="I112" s="406"/>
      <c r="J112" s="458"/>
      <c r="K112" s="413"/>
      <c r="L112" s="179"/>
      <c r="N112" s="11"/>
      <c r="P112" s="126"/>
      <c r="Q112" s="126"/>
      <c r="R112" s="126"/>
      <c r="S112" s="11"/>
      <c r="T112" s="11"/>
      <c r="U112" s="16"/>
    </row>
    <row r="113" spans="2:21" ht="10.35" hidden="1" customHeight="1">
      <c r="B113" s="15"/>
      <c r="C113" s="11"/>
      <c r="D113" s="100"/>
      <c r="E113" s="41"/>
      <c r="F113" s="42" t="s">
        <v>717</v>
      </c>
      <c r="H113" s="406"/>
      <c r="I113" s="406"/>
      <c r="J113" s="458"/>
      <c r="K113" s="413"/>
      <c r="L113" s="179"/>
      <c r="N113" s="11"/>
      <c r="P113" s="126"/>
      <c r="Q113" s="126"/>
      <c r="R113" s="126"/>
      <c r="S113" s="11"/>
      <c r="T113" s="11"/>
      <c r="U113" s="16"/>
    </row>
    <row r="114" spans="2:21" ht="10.35" hidden="1" customHeight="1">
      <c r="B114" s="15"/>
      <c r="C114" s="11"/>
      <c r="D114" s="100"/>
      <c r="E114" s="41"/>
      <c r="F114" s="42" t="s">
        <v>122</v>
      </c>
      <c r="H114" s="406"/>
      <c r="I114" s="406"/>
      <c r="J114" s="458"/>
      <c r="K114" s="413"/>
      <c r="L114" s="179"/>
      <c r="N114" s="11"/>
      <c r="P114" s="126"/>
      <c r="Q114" s="126"/>
      <c r="R114" s="126"/>
      <c r="S114" s="11"/>
      <c r="T114" s="11"/>
      <c r="U114" s="16"/>
    </row>
    <row r="115" spans="2:21" ht="10.35" hidden="1" customHeight="1">
      <c r="B115" s="15"/>
      <c r="C115" s="11"/>
      <c r="D115" s="100"/>
      <c r="E115" s="41"/>
      <c r="F115" s="42" t="s">
        <v>382</v>
      </c>
      <c r="H115" s="406"/>
      <c r="I115" s="406"/>
      <c r="J115" s="458"/>
      <c r="K115" s="413"/>
      <c r="L115" s="179"/>
      <c r="N115" s="11"/>
      <c r="P115" s="126"/>
      <c r="Q115" s="126"/>
      <c r="R115" s="126"/>
      <c r="S115" s="11"/>
      <c r="T115" s="11"/>
      <c r="U115" s="16"/>
    </row>
    <row r="116" spans="2:21" ht="10.35" customHeight="1">
      <c r="B116" s="15"/>
      <c r="C116" s="11"/>
      <c r="D116" s="100"/>
      <c r="E116" s="41" t="s">
        <v>69</v>
      </c>
      <c r="F116" s="42"/>
      <c r="H116" s="407">
        <f>SUM(J32:J73)</f>
        <v>0</v>
      </c>
      <c r="I116" s="407">
        <f>L2.1_Ind_CV!I116</f>
        <v>0</v>
      </c>
      <c r="J116" s="459" t="str">
        <f>IF(L2.1_Ind_CV!J116="","N/A",L2.1_Ind_CV!J116)</f>
        <v>N/A</v>
      </c>
      <c r="K116" s="414">
        <v>1</v>
      </c>
      <c r="L116" s="178" t="str">
        <f t="shared" ref="L116:L146" si="0">IFERROR(IF(ABS(H116-I116)&lt;=K116,"OK","ERROR"),"ERROR")</f>
        <v>OK</v>
      </c>
      <c r="N116" s="11"/>
      <c r="P116" s="126"/>
      <c r="Q116" s="126"/>
      <c r="R116" s="126"/>
      <c r="S116" s="11"/>
      <c r="T116" s="11"/>
      <c r="U116" s="16"/>
    </row>
    <row r="117" spans="2:21" ht="10.35" customHeight="1">
      <c r="B117" s="15"/>
      <c r="C117" s="11"/>
      <c r="D117" s="99"/>
      <c r="E117" s="43" t="s">
        <v>716</v>
      </c>
      <c r="F117" s="44"/>
      <c r="H117" s="408">
        <f>SUM(K32:K73)</f>
        <v>0</v>
      </c>
      <c r="I117" s="408">
        <f>L2.1_Ind_CV!I117</f>
        <v>0</v>
      </c>
      <c r="J117" s="460" t="str">
        <f>IF(L2.1_Ind_CV!J117="","N/A",L2.1_Ind_CV!J117)</f>
        <v>N/A</v>
      </c>
      <c r="K117" s="415">
        <v>1</v>
      </c>
      <c r="L117" s="180" t="str">
        <f t="shared" si="0"/>
        <v>OK</v>
      </c>
      <c r="N117" s="11"/>
      <c r="P117" s="126"/>
      <c r="Q117" s="126"/>
      <c r="R117" s="126"/>
      <c r="S117" s="11"/>
      <c r="T117" s="11"/>
      <c r="U117" s="16"/>
    </row>
    <row r="118" spans="2:21" ht="10.35" customHeight="1">
      <c r="B118" s="15"/>
      <c r="C118" s="11"/>
      <c r="D118" s="97" t="s">
        <v>18</v>
      </c>
      <c r="E118" s="39" t="s">
        <v>58</v>
      </c>
      <c r="F118" s="40"/>
      <c r="H118" s="405">
        <f>H74</f>
        <v>0</v>
      </c>
      <c r="I118" s="405">
        <f>L2.1_Ind_CV!I118</f>
        <v>0</v>
      </c>
      <c r="J118" s="456" t="str">
        <f>IF(L2.1_Ind_CV!J118="","N/A",L2.1_Ind_CV!J118)</f>
        <v>N/A</v>
      </c>
      <c r="K118" s="412">
        <v>1</v>
      </c>
      <c r="L118" s="177" t="str">
        <f t="shared" si="0"/>
        <v>OK</v>
      </c>
      <c r="N118" s="11"/>
      <c r="P118" s="126"/>
      <c r="Q118" s="126"/>
      <c r="R118" s="126"/>
      <c r="S118" s="11"/>
      <c r="T118" s="11"/>
      <c r="U118" s="16"/>
    </row>
    <row r="119" spans="2:21" ht="10.35" hidden="1" customHeight="1">
      <c r="B119" s="15"/>
      <c r="C119" s="11"/>
      <c r="D119" s="100"/>
      <c r="E119" s="41" t="s">
        <v>121</v>
      </c>
      <c r="F119" s="42"/>
      <c r="H119" s="406"/>
      <c r="I119" s="406"/>
      <c r="J119" s="458"/>
      <c r="K119" s="413"/>
      <c r="L119" s="179"/>
      <c r="N119" s="11"/>
      <c r="P119" s="126"/>
      <c r="Q119" s="126"/>
      <c r="R119" s="126"/>
      <c r="S119" s="11"/>
      <c r="T119" s="11"/>
      <c r="U119" s="16"/>
    </row>
    <row r="120" spans="2:21" ht="10.35" hidden="1" customHeight="1">
      <c r="B120" s="15"/>
      <c r="C120" s="11"/>
      <c r="D120" s="100"/>
      <c r="E120" s="41"/>
      <c r="F120" s="42" t="s">
        <v>29</v>
      </c>
      <c r="H120" s="406"/>
      <c r="I120" s="406"/>
      <c r="J120" s="458"/>
      <c r="K120" s="413"/>
      <c r="L120" s="179"/>
      <c r="N120" s="11"/>
      <c r="P120" s="126"/>
      <c r="Q120" s="126"/>
      <c r="R120" s="126"/>
      <c r="S120" s="11"/>
      <c r="T120" s="11"/>
      <c r="U120" s="16"/>
    </row>
    <row r="121" spans="2:21" ht="10.35" hidden="1" customHeight="1">
      <c r="B121" s="15"/>
      <c r="C121" s="11"/>
      <c r="D121" s="100"/>
      <c r="E121" s="41"/>
      <c r="F121" s="42" t="s">
        <v>122</v>
      </c>
      <c r="H121" s="406"/>
      <c r="I121" s="406"/>
      <c r="J121" s="458"/>
      <c r="K121" s="413"/>
      <c r="L121" s="179"/>
      <c r="N121" s="11"/>
      <c r="P121" s="126"/>
      <c r="Q121" s="126"/>
      <c r="R121" s="126"/>
      <c r="S121" s="11"/>
      <c r="T121" s="11"/>
      <c r="U121" s="16"/>
    </row>
    <row r="122" spans="2:21" ht="10.35" hidden="1" customHeight="1">
      <c r="B122" s="15"/>
      <c r="C122" s="11"/>
      <c r="D122" s="100"/>
      <c r="E122" s="41"/>
      <c r="F122" s="42" t="s">
        <v>382</v>
      </c>
      <c r="H122" s="406"/>
      <c r="I122" s="406"/>
      <c r="J122" s="458"/>
      <c r="K122" s="413"/>
      <c r="L122" s="179"/>
      <c r="N122" s="11"/>
      <c r="P122" s="126"/>
      <c r="Q122" s="126"/>
      <c r="R122" s="126"/>
      <c r="S122" s="11"/>
      <c r="T122" s="11"/>
      <c r="U122" s="16"/>
    </row>
    <row r="123" spans="2:21" ht="10.35" customHeight="1">
      <c r="B123" s="15"/>
      <c r="C123" s="11"/>
      <c r="D123" s="99"/>
      <c r="E123" s="43" t="s">
        <v>716</v>
      </c>
      <c r="F123" s="44"/>
      <c r="H123" s="408">
        <f>K74</f>
        <v>0</v>
      </c>
      <c r="I123" s="408">
        <f>L2.1_Ind_CV!I123</f>
        <v>0</v>
      </c>
      <c r="J123" s="460" t="str">
        <f>IF(L2.1_Ind_CV!J123="","N/A",L2.1_Ind_CV!J123)</f>
        <v>N/A</v>
      </c>
      <c r="K123" s="415">
        <v>1</v>
      </c>
      <c r="L123" s="180" t="str">
        <f t="shared" si="0"/>
        <v>OK</v>
      </c>
      <c r="N123" s="11"/>
      <c r="P123" s="126"/>
      <c r="Q123" s="126"/>
      <c r="R123" s="126"/>
      <c r="S123" s="11"/>
      <c r="T123" s="11"/>
      <c r="U123" s="16"/>
    </row>
    <row r="124" spans="2:21" ht="10.35" customHeight="1">
      <c r="B124" s="15"/>
      <c r="C124" s="11"/>
      <c r="D124" s="97" t="s">
        <v>28</v>
      </c>
      <c r="E124" s="39" t="s">
        <v>357</v>
      </c>
      <c r="F124" s="40"/>
      <c r="H124" s="405">
        <f>SUM(H89:H106)-SUM(H97:H102)</f>
        <v>0</v>
      </c>
      <c r="I124" s="405">
        <f>L2.1_Ind_CV!I124</f>
        <v>0</v>
      </c>
      <c r="J124" s="456" t="str">
        <f>IF(L2.1_Ind_CV!J124="","N/A",L2.1_Ind_CV!J124)</f>
        <v>N/A</v>
      </c>
      <c r="K124" s="412">
        <v>1</v>
      </c>
      <c r="L124" s="177" t="str">
        <f t="shared" si="0"/>
        <v>OK</v>
      </c>
      <c r="N124" s="11"/>
      <c r="P124" s="126"/>
      <c r="Q124" s="126"/>
      <c r="R124" s="126"/>
      <c r="S124" s="11"/>
      <c r="T124" s="11"/>
      <c r="U124" s="16"/>
    </row>
    <row r="125" spans="2:21" ht="10.35" hidden="1" customHeight="1">
      <c r="B125" s="15"/>
      <c r="C125" s="11"/>
      <c r="D125" s="100"/>
      <c r="E125" s="41" t="s">
        <v>53</v>
      </c>
      <c r="F125" s="42"/>
      <c r="H125" s="406"/>
      <c r="I125" s="406"/>
      <c r="J125" s="458"/>
      <c r="K125" s="413"/>
      <c r="L125" s="179"/>
      <c r="N125" s="11"/>
      <c r="P125" s="126"/>
      <c r="Q125" s="126"/>
      <c r="R125" s="126"/>
      <c r="S125" s="11"/>
      <c r="T125" s="11"/>
      <c r="U125" s="16"/>
    </row>
    <row r="126" spans="2:21" ht="10.35" hidden="1" customHeight="1">
      <c r="B126" s="15"/>
      <c r="C126" s="11"/>
      <c r="D126" s="100"/>
      <c r="E126" s="41" t="s">
        <v>557</v>
      </c>
      <c r="F126" s="42"/>
      <c r="H126" s="406"/>
      <c r="I126" s="406"/>
      <c r="J126" s="458"/>
      <c r="K126" s="413"/>
      <c r="L126" s="179"/>
      <c r="N126" s="11"/>
      <c r="P126" s="126"/>
      <c r="Q126" s="126"/>
      <c r="R126" s="126"/>
      <c r="S126" s="11"/>
      <c r="T126" s="11"/>
      <c r="U126" s="16"/>
    </row>
    <row r="127" spans="2:21" ht="10.35" customHeight="1">
      <c r="B127" s="15"/>
      <c r="C127" s="11"/>
      <c r="D127" s="100"/>
      <c r="E127" s="41" t="s">
        <v>69</v>
      </c>
      <c r="F127" s="42"/>
      <c r="H127" s="407">
        <f>SUM(J89:J106)</f>
        <v>0</v>
      </c>
      <c r="I127" s="407">
        <f>L2.1_Ind_CV!I127</f>
        <v>0</v>
      </c>
      <c r="J127" s="459" t="str">
        <f>IF(L2.1_Ind_CV!J127="","N/A",L2.1_Ind_CV!J127)</f>
        <v>N/A</v>
      </c>
      <c r="K127" s="414">
        <v>1</v>
      </c>
      <c r="L127" s="178" t="str">
        <f t="shared" si="0"/>
        <v>OK</v>
      </c>
      <c r="N127" s="11"/>
      <c r="P127" s="126"/>
      <c r="Q127" s="126"/>
      <c r="R127" s="126"/>
      <c r="S127" s="11"/>
      <c r="T127" s="11"/>
      <c r="U127" s="16"/>
    </row>
    <row r="128" spans="2:21" ht="10.35" customHeight="1">
      <c r="B128" s="15"/>
      <c r="C128" s="11"/>
      <c r="D128" s="99"/>
      <c r="E128" s="43" t="s">
        <v>716</v>
      </c>
      <c r="F128" s="44"/>
      <c r="H128" s="408">
        <f>SUM(K89:K106)</f>
        <v>0</v>
      </c>
      <c r="I128" s="408">
        <f>L2.1_Ind_CV!I128</f>
        <v>0</v>
      </c>
      <c r="J128" s="460" t="str">
        <f>IF(L2.1_Ind_CV!J128="","N/A",L2.1_Ind_CV!J128)</f>
        <v>N/A</v>
      </c>
      <c r="K128" s="415">
        <v>1</v>
      </c>
      <c r="L128" s="180" t="str">
        <f t="shared" si="0"/>
        <v>OK</v>
      </c>
      <c r="N128" s="11"/>
      <c r="P128" s="126"/>
      <c r="Q128" s="126"/>
      <c r="R128" s="126"/>
      <c r="S128" s="11"/>
      <c r="T128" s="11"/>
      <c r="U128" s="16"/>
    </row>
    <row r="129" spans="2:21" ht="10.35" customHeight="1">
      <c r="B129" s="15"/>
      <c r="C129" s="11"/>
      <c r="D129" s="97" t="s">
        <v>20</v>
      </c>
      <c r="E129" s="39" t="s">
        <v>58</v>
      </c>
      <c r="F129" s="40"/>
      <c r="H129" s="405">
        <f>SUM(H75:H80)</f>
        <v>0</v>
      </c>
      <c r="I129" s="405">
        <f>L2.1_Ind_CV!I129</f>
        <v>0</v>
      </c>
      <c r="J129" s="456" t="str">
        <f>IF(L2.1_Ind_CV!J129="","N/A",L2.1_Ind_CV!J129)</f>
        <v>N/A</v>
      </c>
      <c r="K129" s="412">
        <v>1</v>
      </c>
      <c r="L129" s="177" t="str">
        <f t="shared" si="0"/>
        <v>OK</v>
      </c>
      <c r="N129" s="11"/>
      <c r="P129" s="126"/>
      <c r="Q129" s="126"/>
      <c r="R129" s="126"/>
      <c r="S129" s="11"/>
      <c r="T129" s="11"/>
      <c r="U129" s="16"/>
    </row>
    <row r="130" spans="2:21" ht="10.35" hidden="1" customHeight="1">
      <c r="B130" s="15"/>
      <c r="C130" s="11"/>
      <c r="D130" s="100"/>
      <c r="E130" s="41" t="s">
        <v>121</v>
      </c>
      <c r="F130" s="42"/>
      <c r="H130" s="406"/>
      <c r="I130" s="406"/>
      <c r="J130" s="458"/>
      <c r="K130" s="413"/>
      <c r="L130" s="179"/>
      <c r="N130" s="11"/>
      <c r="P130" s="126"/>
      <c r="Q130" s="126"/>
      <c r="R130" s="126"/>
      <c r="S130" s="11"/>
      <c r="T130" s="11"/>
      <c r="U130" s="16"/>
    </row>
    <row r="131" spans="2:21" ht="10.35" hidden="1" customHeight="1">
      <c r="B131" s="15"/>
      <c r="C131" s="11"/>
      <c r="D131" s="100"/>
      <c r="E131" s="41"/>
      <c r="F131" s="42" t="s">
        <v>29</v>
      </c>
      <c r="H131" s="406"/>
      <c r="I131" s="406"/>
      <c r="J131" s="458"/>
      <c r="K131" s="413"/>
      <c r="L131" s="179"/>
      <c r="N131" s="11"/>
      <c r="P131" s="126"/>
      <c r="Q131" s="126"/>
      <c r="R131" s="126"/>
      <c r="S131" s="11"/>
      <c r="T131" s="11"/>
      <c r="U131" s="16"/>
    </row>
    <row r="132" spans="2:21" ht="10.35" hidden="1" customHeight="1">
      <c r="B132" s="15"/>
      <c r="C132" s="11"/>
      <c r="D132" s="100"/>
      <c r="E132" s="41"/>
      <c r="F132" s="42" t="s">
        <v>122</v>
      </c>
      <c r="H132" s="406"/>
      <c r="I132" s="406"/>
      <c r="J132" s="458"/>
      <c r="K132" s="413"/>
      <c r="L132" s="179"/>
      <c r="N132" s="11"/>
      <c r="P132" s="126"/>
      <c r="Q132" s="126"/>
      <c r="R132" s="126"/>
      <c r="S132" s="11"/>
      <c r="T132" s="11"/>
      <c r="U132" s="16"/>
    </row>
    <row r="133" spans="2:21" ht="10.35" hidden="1" customHeight="1">
      <c r="B133" s="15"/>
      <c r="C133" s="11"/>
      <c r="D133" s="100"/>
      <c r="E133" s="41"/>
      <c r="F133" s="42" t="s">
        <v>382</v>
      </c>
      <c r="H133" s="406"/>
      <c r="I133" s="406"/>
      <c r="J133" s="458"/>
      <c r="K133" s="413"/>
      <c r="L133" s="179"/>
      <c r="N133" s="11"/>
      <c r="P133" s="126"/>
      <c r="Q133" s="126"/>
      <c r="R133" s="126"/>
      <c r="S133" s="11"/>
      <c r="T133" s="11"/>
      <c r="U133" s="16"/>
    </row>
    <row r="134" spans="2:21" ht="10.35" customHeight="1">
      <c r="B134" s="15"/>
      <c r="C134" s="11"/>
      <c r="D134" s="99"/>
      <c r="E134" s="43" t="s">
        <v>716</v>
      </c>
      <c r="F134" s="44"/>
      <c r="H134" s="408">
        <f>SUM(K75:K80)</f>
        <v>0</v>
      </c>
      <c r="I134" s="408">
        <f>L2.1_Ind_CV!I134</f>
        <v>0</v>
      </c>
      <c r="J134" s="460" t="str">
        <f>IF(L2.1_Ind_CV!J134="","N/A",L2.1_Ind_CV!J134)</f>
        <v>N/A</v>
      </c>
      <c r="K134" s="415">
        <v>1</v>
      </c>
      <c r="L134" s="180" t="str">
        <f t="shared" si="0"/>
        <v>OK</v>
      </c>
      <c r="N134" s="11"/>
      <c r="P134" s="126"/>
      <c r="Q134" s="126"/>
      <c r="R134" s="126"/>
      <c r="S134" s="11"/>
      <c r="T134" s="11"/>
      <c r="U134" s="16"/>
    </row>
    <row r="135" spans="2:21" ht="10.35" customHeight="1">
      <c r="B135" s="15"/>
      <c r="C135" s="11"/>
      <c r="D135" s="97" t="s">
        <v>24</v>
      </c>
      <c r="E135" s="39" t="s">
        <v>58</v>
      </c>
      <c r="F135" s="40"/>
      <c r="H135" s="405">
        <f>H81</f>
        <v>0</v>
      </c>
      <c r="I135" s="405">
        <f>L2.1_Ind_CV!I135</f>
        <v>0</v>
      </c>
      <c r="J135" s="456" t="str">
        <f>IF(L2.1_Ind_CV!J135="","N/A",L2.1_Ind_CV!J135)</f>
        <v>N/A</v>
      </c>
      <c r="K135" s="412">
        <v>1</v>
      </c>
      <c r="L135" s="177" t="str">
        <f t="shared" si="0"/>
        <v>OK</v>
      </c>
      <c r="N135" s="11"/>
      <c r="P135" s="126"/>
      <c r="Q135" s="126"/>
      <c r="R135" s="126"/>
      <c r="S135" s="11"/>
      <c r="T135" s="11"/>
      <c r="U135" s="16"/>
    </row>
    <row r="136" spans="2:21" ht="10.35" hidden="1" customHeight="1">
      <c r="B136" s="15"/>
      <c r="C136" s="11"/>
      <c r="D136" s="100"/>
      <c r="E136" s="41" t="s">
        <v>121</v>
      </c>
      <c r="F136" s="42"/>
      <c r="H136" s="406"/>
      <c r="I136" s="406"/>
      <c r="J136" s="458"/>
      <c r="K136" s="413"/>
      <c r="L136" s="179"/>
      <c r="N136" s="11"/>
      <c r="P136" s="126"/>
      <c r="Q136" s="126"/>
      <c r="R136" s="126"/>
      <c r="S136" s="11"/>
      <c r="T136" s="11"/>
      <c r="U136" s="16"/>
    </row>
    <row r="137" spans="2:21" ht="10.35" hidden="1" customHeight="1">
      <c r="B137" s="15"/>
      <c r="C137" s="11"/>
      <c r="D137" s="100"/>
      <c r="E137" s="41"/>
      <c r="F137" s="42" t="s">
        <v>29</v>
      </c>
      <c r="H137" s="406"/>
      <c r="I137" s="406"/>
      <c r="J137" s="458"/>
      <c r="K137" s="413"/>
      <c r="L137" s="179"/>
      <c r="N137" s="11"/>
      <c r="P137" s="126"/>
      <c r="Q137" s="126"/>
      <c r="R137" s="126"/>
      <c r="S137" s="11"/>
      <c r="T137" s="11"/>
      <c r="U137" s="16"/>
    </row>
    <row r="138" spans="2:21" ht="10.35" hidden="1" customHeight="1">
      <c r="B138" s="15"/>
      <c r="C138" s="11"/>
      <c r="D138" s="100"/>
      <c r="E138" s="41"/>
      <c r="F138" s="42" t="s">
        <v>122</v>
      </c>
      <c r="H138" s="406"/>
      <c r="I138" s="406"/>
      <c r="J138" s="458"/>
      <c r="K138" s="413"/>
      <c r="L138" s="179"/>
      <c r="N138" s="11"/>
      <c r="P138" s="126"/>
      <c r="Q138" s="126"/>
      <c r="R138" s="126"/>
      <c r="S138" s="11"/>
      <c r="T138" s="11"/>
      <c r="U138" s="16"/>
    </row>
    <row r="139" spans="2:21" ht="10.35" hidden="1" customHeight="1">
      <c r="B139" s="15"/>
      <c r="C139" s="11"/>
      <c r="D139" s="100"/>
      <c r="E139" s="41"/>
      <c r="F139" s="42" t="s">
        <v>382</v>
      </c>
      <c r="H139" s="406"/>
      <c r="I139" s="406"/>
      <c r="J139" s="458"/>
      <c r="K139" s="413"/>
      <c r="L139" s="179"/>
      <c r="N139" s="11"/>
      <c r="P139" s="126"/>
      <c r="Q139" s="126"/>
      <c r="R139" s="126"/>
      <c r="S139" s="11"/>
      <c r="T139" s="11"/>
      <c r="U139" s="16"/>
    </row>
    <row r="140" spans="2:21" ht="10.35" customHeight="1">
      <c r="B140" s="15"/>
      <c r="C140" s="11"/>
      <c r="D140" s="99"/>
      <c r="E140" s="43" t="s">
        <v>716</v>
      </c>
      <c r="F140" s="44"/>
      <c r="H140" s="408">
        <f>K81</f>
        <v>0</v>
      </c>
      <c r="I140" s="408">
        <f>L2.1_Ind_CV!I140</f>
        <v>0</v>
      </c>
      <c r="J140" s="460" t="str">
        <f>IF(L2.1_Ind_CV!J140="","N/A",L2.1_Ind_CV!J140)</f>
        <v>N/A</v>
      </c>
      <c r="K140" s="415">
        <v>1</v>
      </c>
      <c r="L140" s="180" t="str">
        <f t="shared" si="0"/>
        <v>OK</v>
      </c>
      <c r="N140" s="11"/>
      <c r="P140" s="126"/>
      <c r="Q140" s="126"/>
      <c r="R140" s="126"/>
      <c r="S140" s="11"/>
      <c r="T140" s="11"/>
      <c r="U140" s="16"/>
    </row>
    <row r="141" spans="2:21" ht="10.35" customHeight="1">
      <c r="B141" s="15"/>
      <c r="C141" s="11"/>
      <c r="D141" s="97" t="s">
        <v>26</v>
      </c>
      <c r="E141" s="39" t="s">
        <v>58</v>
      </c>
      <c r="F141" s="40"/>
      <c r="H141" s="405">
        <f>H82</f>
        <v>0</v>
      </c>
      <c r="I141" s="405">
        <f>L2.1_Ind_CV!I141</f>
        <v>0</v>
      </c>
      <c r="J141" s="456" t="str">
        <f>IF(L2.1_Ind_CV!J141="","N/A",L2.1_Ind_CV!J141)</f>
        <v>N/A</v>
      </c>
      <c r="K141" s="412">
        <v>1</v>
      </c>
      <c r="L141" s="177" t="str">
        <f t="shared" si="0"/>
        <v>OK</v>
      </c>
      <c r="N141" s="11"/>
      <c r="P141" s="126"/>
      <c r="Q141" s="126"/>
      <c r="R141" s="126"/>
      <c r="S141" s="11"/>
      <c r="T141" s="11"/>
      <c r="U141" s="16"/>
    </row>
    <row r="142" spans="2:21" ht="10.35" hidden="1" customHeight="1">
      <c r="B142" s="15"/>
      <c r="C142" s="11"/>
      <c r="D142" s="100"/>
      <c r="E142" s="41" t="s">
        <v>121</v>
      </c>
      <c r="F142" s="42"/>
      <c r="H142" s="406"/>
      <c r="I142" s="406"/>
      <c r="J142" s="458"/>
      <c r="K142" s="413"/>
      <c r="L142" s="179"/>
      <c r="N142" s="11"/>
      <c r="P142" s="126"/>
      <c r="Q142" s="126"/>
      <c r="R142" s="126"/>
      <c r="S142" s="11"/>
      <c r="T142" s="11"/>
      <c r="U142" s="16"/>
    </row>
    <row r="143" spans="2:21" ht="10.35" hidden="1" customHeight="1">
      <c r="B143" s="15"/>
      <c r="C143" s="11"/>
      <c r="D143" s="100"/>
      <c r="E143" s="41"/>
      <c r="F143" s="42" t="s">
        <v>29</v>
      </c>
      <c r="H143" s="406"/>
      <c r="I143" s="406"/>
      <c r="J143" s="458"/>
      <c r="K143" s="413"/>
      <c r="L143" s="179"/>
      <c r="N143" s="11"/>
      <c r="P143" s="126"/>
      <c r="Q143" s="126"/>
      <c r="R143" s="126"/>
      <c r="S143" s="11"/>
      <c r="T143" s="11"/>
      <c r="U143" s="16"/>
    </row>
    <row r="144" spans="2:21" ht="10.35" hidden="1" customHeight="1">
      <c r="B144" s="15"/>
      <c r="C144" s="11"/>
      <c r="D144" s="100"/>
      <c r="E144" s="41"/>
      <c r="F144" s="42" t="s">
        <v>122</v>
      </c>
      <c r="H144" s="406"/>
      <c r="I144" s="406"/>
      <c r="J144" s="458"/>
      <c r="K144" s="413"/>
      <c r="L144" s="179"/>
      <c r="N144" s="11"/>
      <c r="P144" s="126"/>
      <c r="Q144" s="126"/>
      <c r="R144" s="126"/>
      <c r="S144" s="11"/>
      <c r="T144" s="11"/>
      <c r="U144" s="16"/>
    </row>
    <row r="145" spans="2:21" ht="10.35" hidden="1" customHeight="1">
      <c r="B145" s="15"/>
      <c r="C145" s="11"/>
      <c r="D145" s="100"/>
      <c r="E145" s="41"/>
      <c r="F145" s="42" t="s">
        <v>382</v>
      </c>
      <c r="H145" s="406"/>
      <c r="I145" s="406"/>
      <c r="J145" s="458"/>
      <c r="K145" s="413"/>
      <c r="L145" s="179"/>
      <c r="N145" s="11"/>
      <c r="P145" s="126"/>
      <c r="Q145" s="126"/>
      <c r="R145" s="126"/>
      <c r="S145" s="11"/>
      <c r="T145" s="11"/>
      <c r="U145" s="16"/>
    </row>
    <row r="146" spans="2:21" ht="10.35" customHeight="1">
      <c r="B146" s="15"/>
      <c r="C146" s="11"/>
      <c r="D146" s="99"/>
      <c r="E146" s="43" t="s">
        <v>716</v>
      </c>
      <c r="F146" s="44"/>
      <c r="H146" s="408">
        <f>K82</f>
        <v>0</v>
      </c>
      <c r="I146" s="408">
        <f>L2.1_Ind_CV!I146</f>
        <v>0</v>
      </c>
      <c r="J146" s="460" t="str">
        <f>IF(L2.1_Ind_CV!J146="","N/A",L2.1_Ind_CV!J146)</f>
        <v>N/A</v>
      </c>
      <c r="K146" s="415">
        <v>1</v>
      </c>
      <c r="L146" s="180" t="str">
        <f t="shared" si="0"/>
        <v>OK</v>
      </c>
      <c r="N146" s="11"/>
      <c r="P146" s="126"/>
      <c r="Q146" s="126"/>
      <c r="R146" s="126"/>
      <c r="S146" s="11"/>
      <c r="T146" s="11"/>
      <c r="U146" s="16"/>
    </row>
    <row r="147" spans="2:21" ht="10.35" customHeight="1" thickBot="1">
      <c r="B147" s="17"/>
      <c r="C147" s="18"/>
      <c r="D147" s="18"/>
      <c r="E147" s="18"/>
      <c r="F147" s="18"/>
      <c r="G147" s="150"/>
      <c r="H147" s="182"/>
      <c r="I147" s="182"/>
      <c r="J147" s="182"/>
      <c r="K147" s="182"/>
      <c r="L147" s="182"/>
      <c r="M147" s="183"/>
      <c r="N147" s="18"/>
      <c r="O147" s="183"/>
      <c r="P147" s="182"/>
      <c r="Q147" s="182"/>
      <c r="R147" s="182"/>
      <c r="S147" s="18"/>
      <c r="T147" s="18"/>
      <c r="U147" s="19"/>
    </row>
  </sheetData>
  <mergeCells count="1">
    <mergeCell ref="H27:L27"/>
  </mergeCells>
  <phoneticPr fontId="22" type="noConversion"/>
  <conditionalFormatting sqref="L111:L146">
    <cfRule type="containsText" dxfId="189" priority="1" operator="containsText" text="ERROR">
      <formula>NOT(ISERROR(SEARCH("ERROR",L111)))</formula>
    </cfRule>
  </conditionalFormatting>
  <pageMargins left="0.75" right="0.75" top="0.43" bottom="0.35" header="0.28000000000000003" footer="0.3"/>
  <pageSetup paperSize="9" scale="35" orientation="landscape" r:id="rId1"/>
  <headerFooter alignWithMargins="0">
    <oddFooter>&amp;L&amp;D&amp;R&amp;F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DAEEF3"/>
    <pageSetUpPr fitToPage="1"/>
  </sheetPr>
  <dimension ref="A1:V147"/>
  <sheetViews>
    <sheetView showGridLines="0" zoomScaleNormal="100" workbookViewId="0"/>
  </sheetViews>
  <sheetFormatPr defaultColWidth="8.7109375" defaultRowHeight="11.25"/>
  <cols>
    <col min="1" max="3" width="3.5703125" style="4" customWidth="1"/>
    <col min="4" max="4" width="10.5703125" style="4" customWidth="1"/>
    <col min="5" max="5" width="5.5703125" style="4" customWidth="1"/>
    <col min="6" max="6" width="40.5703125" style="4" customWidth="1"/>
    <col min="7" max="7" width="3.5703125" style="4" customWidth="1"/>
    <col min="8" max="9" width="15.5703125" style="388" customWidth="1"/>
    <col min="10" max="10" width="20.5703125" style="388" customWidth="1"/>
    <col min="11" max="12" width="15.5703125" style="388" customWidth="1"/>
    <col min="13" max="13" width="3.5703125" style="388" customWidth="1"/>
    <col min="14" max="14" width="15.5703125" style="388" customWidth="1"/>
    <col min="15" max="15" width="4.7109375" style="388" hidden="1" customWidth="1"/>
    <col min="16" max="16" width="15.5703125" style="388" hidden="1" customWidth="1"/>
    <col min="17" max="17" width="13.5703125" style="388" hidden="1" customWidth="1"/>
    <col min="18" max="18" width="15.5703125" style="388" hidden="1" customWidth="1"/>
    <col min="19" max="19" width="4.7109375" style="388" hidden="1" customWidth="1"/>
    <col min="20" max="20" width="15.5703125" style="388" hidden="1" customWidth="1"/>
    <col min="21" max="22" width="3.5703125" style="4" customWidth="1"/>
    <col min="23" max="16384" width="8.7109375" style="5"/>
  </cols>
  <sheetData>
    <row r="1" spans="2:21" ht="10.15" customHeight="1">
      <c r="O1" s="388" t="s">
        <v>116</v>
      </c>
      <c r="P1" s="388" t="s">
        <v>116</v>
      </c>
      <c r="Q1" s="388" t="s">
        <v>116</v>
      </c>
      <c r="R1" s="388" t="s">
        <v>116</v>
      </c>
      <c r="S1" s="388" t="s">
        <v>116</v>
      </c>
      <c r="T1" s="388" t="s">
        <v>116</v>
      </c>
    </row>
    <row r="2" spans="2:21" ht="13.15" customHeight="1">
      <c r="B2" s="1" t="s">
        <v>132</v>
      </c>
      <c r="C2" s="1"/>
      <c r="D2" s="3"/>
      <c r="E2" s="3"/>
      <c r="F2" s="3"/>
      <c r="G2" s="3"/>
      <c r="U2" s="52" t="s">
        <v>174</v>
      </c>
    </row>
    <row r="3" spans="2:21" ht="13.15" customHeight="1">
      <c r="B3" s="1" t="s">
        <v>366</v>
      </c>
      <c r="C3" s="1"/>
      <c r="D3" s="3"/>
      <c r="E3" s="3"/>
      <c r="F3" s="3"/>
      <c r="G3" s="3"/>
      <c r="U3" s="55" t="s">
        <v>175</v>
      </c>
    </row>
    <row r="4" spans="2:21" ht="10.15" customHeight="1">
      <c r="B4" s="3"/>
      <c r="C4" s="3"/>
      <c r="D4" s="3"/>
      <c r="E4" s="3"/>
      <c r="F4" s="3"/>
      <c r="G4" s="3"/>
    </row>
    <row r="5" spans="2:21" ht="13.15" customHeight="1">
      <c r="B5" s="1" t="str">
        <f ca="1">CONCATENATE("&lt;",MID(CELL("filename",$A$1),FIND("]",CELL("filename",$A$1))+1,LEN(CELL("filename",$A$1))),"&gt;")</f>
        <v>&lt;L2.3-x&gt;</v>
      </c>
      <c r="C5" s="1"/>
      <c r="D5" s="3"/>
      <c r="E5" s="3"/>
      <c r="F5" s="3"/>
      <c r="G5" s="3"/>
    </row>
    <row r="6" spans="2:21" ht="13.15" customHeight="1">
      <c r="B6" s="1" t="s">
        <v>541</v>
      </c>
      <c r="C6" s="1"/>
      <c r="D6" s="3"/>
      <c r="E6" s="3"/>
      <c r="F6" s="3"/>
      <c r="G6" s="3"/>
    </row>
    <row r="7" spans="2:21" ht="13.15" customHeight="1">
      <c r="B7" s="181" t="s">
        <v>693</v>
      </c>
      <c r="C7" s="181"/>
      <c r="D7" s="3"/>
      <c r="E7" s="554" t="str">
        <f ca="1">IFERROR(VLOOKUP(MID(CELL("filename",A1),FIND("L2.3-",CELL("filename",A1))+5,255),Index!$D$44:$E$67,2,FALSE),"[Please rename this tab in the format of &lt;L2.3-x&gt;.]")</f>
        <v>[Please rename this tab in the format of &lt;L2.3-x&gt;.]</v>
      </c>
      <c r="F7" s="554"/>
      <c r="G7" s="388"/>
    </row>
    <row r="8" spans="2:21" ht="13.15" customHeight="1">
      <c r="B8" s="1" t="str">
        <f>"As at " &amp;RIGHT(valuation_date,2)&amp;" "&amp;TEXT(DATE(2000,MID(valuation_date,5,2),1),"mmmm")&amp;" "&amp;LEFT(valuation_date,4)</f>
        <v>As at 31 December 2018</v>
      </c>
      <c r="H8" s="4"/>
    </row>
    <row r="9" spans="2:21" ht="10.15" customHeight="1" thickBot="1">
      <c r="B9" s="1"/>
      <c r="H9" s="4"/>
    </row>
    <row r="10" spans="2:21" ht="10.15" customHeight="1">
      <c r="B10" s="12"/>
      <c r="C10" s="13"/>
      <c r="D10" s="13"/>
      <c r="E10" s="13"/>
      <c r="F10" s="13"/>
      <c r="G10" s="13"/>
      <c r="H10" s="146"/>
      <c r="I10" s="146"/>
      <c r="J10" s="146"/>
      <c r="K10" s="146"/>
      <c r="L10" s="146"/>
      <c r="M10" s="146"/>
      <c r="N10" s="146"/>
      <c r="O10" s="146"/>
      <c r="P10" s="146"/>
      <c r="Q10" s="146"/>
      <c r="R10" s="146"/>
      <c r="S10" s="146"/>
      <c r="T10" s="146"/>
      <c r="U10" s="14"/>
    </row>
    <row r="11" spans="2:21">
      <c r="B11" s="15"/>
      <c r="C11" s="377" t="s">
        <v>306</v>
      </c>
      <c r="D11" s="220"/>
      <c r="E11" s="11"/>
      <c r="F11" s="11"/>
      <c r="G11" s="11"/>
      <c r="H11" s="126"/>
      <c r="I11" s="126"/>
      <c r="J11" s="126"/>
      <c r="K11" s="126"/>
      <c r="L11" s="126"/>
      <c r="M11" s="126"/>
      <c r="N11" s="126"/>
      <c r="O11" s="126"/>
      <c r="P11" s="126"/>
      <c r="Q11" s="126"/>
      <c r="R11" s="126"/>
      <c r="S11" s="126"/>
      <c r="T11" s="126"/>
      <c r="U11" s="16"/>
    </row>
    <row r="12" spans="2:21">
      <c r="B12" s="15"/>
      <c r="C12" s="221" t="s">
        <v>129</v>
      </c>
      <c r="D12" s="11" t="s">
        <v>388</v>
      </c>
      <c r="E12" s="11"/>
      <c r="F12" s="11"/>
      <c r="G12" s="11"/>
      <c r="H12" s="126"/>
      <c r="I12" s="126"/>
      <c r="J12" s="126"/>
      <c r="K12" s="126"/>
      <c r="L12" s="126"/>
      <c r="M12" s="126"/>
      <c r="N12" s="126"/>
      <c r="O12" s="126"/>
      <c r="P12" s="126"/>
      <c r="Q12" s="126"/>
      <c r="R12" s="126"/>
      <c r="S12" s="126"/>
      <c r="T12" s="126"/>
      <c r="U12" s="16"/>
    </row>
    <row r="13" spans="2:21">
      <c r="B13" s="15"/>
      <c r="C13" s="221" t="s">
        <v>130</v>
      </c>
      <c r="D13" s="11" t="s">
        <v>414</v>
      </c>
      <c r="E13" s="11"/>
      <c r="F13" s="11"/>
      <c r="G13" s="11"/>
      <c r="H13" s="126"/>
      <c r="I13" s="126"/>
      <c r="J13" s="126"/>
      <c r="K13" s="126"/>
      <c r="L13" s="126"/>
      <c r="M13" s="126"/>
      <c r="N13" s="126"/>
      <c r="O13" s="126"/>
      <c r="P13" s="126"/>
      <c r="Q13" s="126"/>
      <c r="R13" s="126"/>
      <c r="S13" s="126"/>
      <c r="T13" s="126"/>
      <c r="U13" s="16"/>
    </row>
    <row r="14" spans="2:21">
      <c r="B14" s="15"/>
      <c r="C14" s="221" t="s">
        <v>131</v>
      </c>
      <c r="D14" s="11" t="s">
        <v>312</v>
      </c>
      <c r="E14" s="11"/>
      <c r="F14" s="11"/>
      <c r="G14" s="11"/>
      <c r="H14" s="126"/>
      <c r="I14" s="126"/>
      <c r="J14" s="126"/>
      <c r="K14" s="126"/>
      <c r="L14" s="126"/>
      <c r="M14" s="126"/>
      <c r="N14" s="126"/>
      <c r="O14" s="126"/>
      <c r="P14" s="126"/>
      <c r="Q14" s="126"/>
      <c r="R14" s="126"/>
      <c r="S14" s="126"/>
      <c r="T14" s="126"/>
      <c r="U14" s="16"/>
    </row>
    <row r="15" spans="2:21">
      <c r="B15" s="15"/>
      <c r="C15" s="11"/>
      <c r="D15" s="232" t="s">
        <v>643</v>
      </c>
      <c r="E15" s="11"/>
      <c r="F15" s="11"/>
      <c r="G15" s="11"/>
      <c r="H15" s="126"/>
      <c r="I15" s="126"/>
      <c r="J15" s="126"/>
      <c r="K15" s="126"/>
      <c r="L15" s="126"/>
      <c r="M15" s="126"/>
      <c r="N15" s="126"/>
      <c r="O15" s="126"/>
      <c r="P15" s="126"/>
      <c r="Q15" s="126"/>
      <c r="R15" s="126"/>
      <c r="S15" s="126"/>
      <c r="T15" s="126"/>
      <c r="U15" s="16"/>
    </row>
    <row r="16" spans="2:21">
      <c r="B16" s="15"/>
      <c r="C16" s="11"/>
      <c r="D16" s="221" t="s">
        <v>640</v>
      </c>
      <c r="E16" s="11"/>
      <c r="F16" s="11"/>
      <c r="G16" s="11"/>
      <c r="H16" s="126"/>
      <c r="I16" s="126"/>
      <c r="J16" s="126"/>
      <c r="K16" s="126"/>
      <c r="L16" s="126"/>
      <c r="M16" s="126"/>
      <c r="N16" s="126"/>
      <c r="O16" s="126"/>
      <c r="P16" s="126"/>
      <c r="Q16" s="126"/>
      <c r="R16" s="126"/>
      <c r="S16" s="126"/>
      <c r="T16" s="126"/>
      <c r="U16" s="16"/>
    </row>
    <row r="17" spans="1:22" ht="10.15" customHeight="1">
      <c r="B17" s="15"/>
      <c r="C17" s="11"/>
      <c r="D17" s="555" t="s">
        <v>0</v>
      </c>
      <c r="E17" s="552" t="s">
        <v>667</v>
      </c>
      <c r="F17" s="553"/>
      <c r="G17" s="126"/>
      <c r="H17"/>
      <c r="I17" s="126"/>
      <c r="J17" s="126"/>
      <c r="K17" s="126"/>
      <c r="L17" s="126"/>
      <c r="M17" s="126"/>
      <c r="N17" s="126"/>
      <c r="O17" s="126"/>
      <c r="P17" s="126"/>
      <c r="Q17" s="126"/>
      <c r="R17" s="126"/>
      <c r="S17" s="126"/>
      <c r="T17" s="126"/>
      <c r="U17" s="16"/>
    </row>
    <row r="18" spans="1:22" ht="10.15" customHeight="1">
      <c r="B18" s="15"/>
      <c r="C18" s="11"/>
      <c r="D18" s="556"/>
      <c r="E18" s="549" t="s">
        <v>549</v>
      </c>
      <c r="F18" s="550"/>
      <c r="G18" s="126"/>
      <c r="H18"/>
      <c r="J18" s="126"/>
      <c r="K18" s="126"/>
      <c r="L18" s="126"/>
      <c r="M18" s="126"/>
      <c r="N18" s="126"/>
      <c r="O18" s="126"/>
      <c r="P18" s="126"/>
      <c r="Q18" s="126"/>
      <c r="R18" s="126"/>
      <c r="S18" s="126"/>
      <c r="T18" s="126"/>
      <c r="U18" s="16"/>
    </row>
    <row r="19" spans="1:22" ht="10.15" customHeight="1">
      <c r="B19" s="15"/>
      <c r="C19" s="11"/>
      <c r="D19" s="379" t="s">
        <v>365</v>
      </c>
      <c r="E19" s="557" t="s">
        <v>555</v>
      </c>
      <c r="F19" s="558"/>
      <c r="G19" s="126"/>
      <c r="H19"/>
      <c r="J19" s="126"/>
      <c r="K19" s="126"/>
      <c r="L19" s="126"/>
      <c r="M19" s="126"/>
      <c r="N19" s="126"/>
      <c r="O19" s="126"/>
      <c r="P19" s="126"/>
      <c r="Q19" s="126"/>
      <c r="R19" s="126"/>
      <c r="S19" s="126"/>
      <c r="T19" s="126"/>
      <c r="U19" s="16"/>
    </row>
    <row r="20" spans="1:22" ht="10.15" customHeight="1">
      <c r="B20" s="15"/>
      <c r="C20" s="11"/>
      <c r="D20"/>
      <c r="E20"/>
      <c r="F20"/>
      <c r="G20"/>
      <c r="H20"/>
      <c r="J20" s="126"/>
      <c r="K20" s="126"/>
      <c r="L20" s="126"/>
      <c r="M20" s="126"/>
      <c r="N20" s="126"/>
      <c r="O20" s="126"/>
      <c r="P20" s="126"/>
      <c r="Q20" s="126"/>
      <c r="R20" s="126"/>
      <c r="S20" s="126"/>
      <c r="T20" s="126"/>
      <c r="U20" s="16"/>
    </row>
    <row r="21" spans="1:22">
      <c r="B21" s="15"/>
      <c r="C21" s="11"/>
      <c r="D21" s="232" t="s">
        <v>669</v>
      </c>
      <c r="H21" s="126"/>
      <c r="I21" s="126"/>
      <c r="J21" s="126"/>
      <c r="K21" s="126"/>
      <c r="L21" s="126"/>
      <c r="M21" s="126"/>
      <c r="N21" s="126"/>
      <c r="O21" s="126"/>
      <c r="P21" s="126"/>
      <c r="Q21" s="126"/>
      <c r="R21" s="126"/>
      <c r="S21" s="126"/>
      <c r="T21" s="126"/>
      <c r="U21" s="16"/>
    </row>
    <row r="22" spans="1:22" hidden="1">
      <c r="A22" s="4" t="s">
        <v>116</v>
      </c>
      <c r="B22" s="15"/>
      <c r="C22" s="11"/>
      <c r="D22" s="232"/>
      <c r="H22" s="126"/>
      <c r="I22" s="126"/>
      <c r="J22" s="126"/>
      <c r="K22" s="126"/>
      <c r="L22" s="126"/>
      <c r="M22" s="126"/>
      <c r="N22" s="126"/>
      <c r="O22" s="126"/>
      <c r="P22" s="126"/>
      <c r="Q22" s="126"/>
      <c r="R22" s="126"/>
      <c r="S22" s="126"/>
      <c r="T22" s="126"/>
      <c r="U22" s="16"/>
    </row>
    <row r="23" spans="1:22" ht="10.5" hidden="1" customHeight="1">
      <c r="A23" s="4" t="s">
        <v>116</v>
      </c>
      <c r="B23" s="15"/>
      <c r="C23" s="11"/>
      <c r="D23" s="232"/>
      <c r="H23" s="126"/>
      <c r="I23" s="126"/>
      <c r="J23" s="126"/>
      <c r="K23" s="126"/>
      <c r="L23" s="126"/>
      <c r="M23" s="126"/>
      <c r="N23" s="126"/>
      <c r="O23" s="126"/>
      <c r="P23" s="126"/>
      <c r="Q23" s="126"/>
      <c r="R23" s="126"/>
      <c r="S23" s="126"/>
      <c r="T23" s="126"/>
      <c r="U23" s="16"/>
    </row>
    <row r="24" spans="1:22">
      <c r="B24" s="15"/>
      <c r="C24" s="11"/>
      <c r="D24" s="232"/>
      <c r="H24" s="126"/>
      <c r="I24" s="126"/>
      <c r="J24" s="126"/>
      <c r="K24" s="126"/>
      <c r="L24" s="126"/>
      <c r="M24" s="126"/>
      <c r="N24" s="126"/>
      <c r="O24" s="126"/>
      <c r="P24" s="126"/>
      <c r="Q24" s="126"/>
      <c r="R24" s="126"/>
      <c r="S24" s="126"/>
      <c r="T24" s="126"/>
      <c r="U24" s="16"/>
    </row>
    <row r="25" spans="1:22">
      <c r="B25" s="15"/>
      <c r="C25" s="189">
        <v>1</v>
      </c>
      <c r="D25" s="168" t="s">
        <v>301</v>
      </c>
      <c r="E25" s="167"/>
      <c r="F25" s="167"/>
      <c r="G25" s="167"/>
      <c r="H25" s="186"/>
      <c r="I25" s="186"/>
      <c r="J25" s="186"/>
      <c r="K25" s="186"/>
      <c r="L25" s="186"/>
      <c r="M25" s="186"/>
      <c r="N25" s="186"/>
      <c r="O25" s="186"/>
      <c r="P25" s="186"/>
      <c r="Q25" s="186"/>
      <c r="R25" s="186"/>
      <c r="S25" s="186"/>
      <c r="T25" s="186"/>
      <c r="U25" s="16"/>
    </row>
    <row r="26" spans="1:22">
      <c r="B26" s="15"/>
      <c r="C26" s="11"/>
      <c r="D26" s="11"/>
      <c r="E26" s="11"/>
      <c r="F26" s="11"/>
      <c r="G26" s="11"/>
      <c r="H26" s="126"/>
      <c r="I26" s="126"/>
      <c r="J26" s="126"/>
      <c r="K26" s="126"/>
      <c r="L26" s="126"/>
      <c r="M26" s="126"/>
      <c r="N26" s="126"/>
      <c r="O26" s="126"/>
      <c r="P26" s="126"/>
      <c r="Q26" s="126"/>
      <c r="R26" s="126"/>
      <c r="S26" s="126"/>
      <c r="T26" s="126"/>
      <c r="U26" s="16"/>
    </row>
    <row r="27" spans="1:22" ht="10.15" customHeight="1">
      <c r="B27" s="15"/>
      <c r="C27" s="11"/>
      <c r="D27" s="96"/>
      <c r="E27" s="11"/>
      <c r="F27" s="11"/>
      <c r="G27" s="11"/>
      <c r="H27" s="544" t="s">
        <v>310</v>
      </c>
      <c r="I27" s="544"/>
      <c r="J27" s="544"/>
      <c r="K27" s="544"/>
      <c r="L27" s="544"/>
      <c r="M27" s="126"/>
      <c r="N27" s="126"/>
      <c r="O27" s="126"/>
      <c r="P27"/>
      <c r="Q27"/>
      <c r="R27"/>
      <c r="S27"/>
      <c r="T27"/>
      <c r="U27" s="16"/>
    </row>
    <row r="28" spans="1:22" ht="10.15" customHeight="1">
      <c r="B28" s="15"/>
      <c r="C28" s="11"/>
      <c r="D28" s="96"/>
      <c r="E28" s="11"/>
      <c r="F28" s="11"/>
      <c r="G28" s="11"/>
      <c r="H28" s="184"/>
      <c r="I28" s="233" t="s">
        <v>572</v>
      </c>
      <c r="J28" s="184"/>
      <c r="K28" s="184"/>
      <c r="L28" s="184"/>
      <c r="M28" s="126"/>
      <c r="N28" s="126"/>
      <c r="O28" s="126"/>
      <c r="P28"/>
      <c r="Q28"/>
      <c r="R28"/>
      <c r="S28"/>
      <c r="T28"/>
      <c r="U28" s="16"/>
    </row>
    <row r="29" spans="1:22" ht="10.15" customHeight="1">
      <c r="B29" s="15"/>
      <c r="C29" s="11"/>
      <c r="D29" s="2"/>
      <c r="E29" s="2"/>
      <c r="F29" s="2"/>
      <c r="G29" s="11"/>
      <c r="H29" s="185">
        <v>1</v>
      </c>
      <c r="I29" s="185">
        <v>2</v>
      </c>
      <c r="J29" s="185">
        <v>3</v>
      </c>
      <c r="K29" s="185">
        <v>4</v>
      </c>
      <c r="L29" s="185">
        <v>5</v>
      </c>
      <c r="M29" s="126"/>
      <c r="N29" s="2"/>
      <c r="O29" s="126"/>
      <c r="P29"/>
      <c r="Q29"/>
      <c r="R29"/>
      <c r="S29"/>
      <c r="T29"/>
      <c r="U29" s="16"/>
    </row>
    <row r="30" spans="1:22" s="154" customFormat="1" ht="56.25">
      <c r="A30" s="4"/>
      <c r="B30" s="148"/>
      <c r="C30" s="35"/>
      <c r="D30" s="155" t="s">
        <v>0</v>
      </c>
      <c r="E30" s="188" t="s">
        <v>11</v>
      </c>
      <c r="F30" s="156"/>
      <c r="G30" s="11"/>
      <c r="H30" s="158" t="s">
        <v>58</v>
      </c>
      <c r="I30" s="335" t="s">
        <v>371</v>
      </c>
      <c r="J30" s="158" t="s">
        <v>69</v>
      </c>
      <c r="K30" s="158" t="s">
        <v>13</v>
      </c>
      <c r="L30" s="158" t="s">
        <v>14</v>
      </c>
      <c r="M30" s="126"/>
      <c r="N30" s="158" t="s">
        <v>641</v>
      </c>
      <c r="O30" s="126"/>
      <c r="P30"/>
      <c r="Q30"/>
      <c r="R30"/>
      <c r="S30"/>
      <c r="T30"/>
      <c r="U30" s="149"/>
      <c r="V30" s="6"/>
    </row>
    <row r="31" spans="1:22" ht="10.15" customHeight="1">
      <c r="A31" s="6"/>
      <c r="B31" s="15"/>
      <c r="C31" s="11"/>
      <c r="D31" s="100"/>
      <c r="E31" s="41"/>
      <c r="F31" s="42"/>
      <c r="G31" s="11"/>
      <c r="H31" s="135"/>
      <c r="I31" s="169" t="s">
        <v>54</v>
      </c>
      <c r="J31" s="169" t="s">
        <v>54</v>
      </c>
      <c r="K31" s="169" t="s">
        <v>54</v>
      </c>
      <c r="L31" s="169" t="s">
        <v>54</v>
      </c>
      <c r="M31" s="126"/>
      <c r="N31" s="169"/>
      <c r="O31" s="126"/>
      <c r="P31"/>
      <c r="Q31"/>
      <c r="R31"/>
      <c r="S31"/>
      <c r="T31"/>
      <c r="U31" s="16"/>
    </row>
    <row r="32" spans="1:22" ht="10.15" customHeight="1">
      <c r="B32" s="15"/>
      <c r="C32" s="11"/>
      <c r="D32" s="159" t="s">
        <v>1</v>
      </c>
      <c r="E32" s="160" t="s">
        <v>2</v>
      </c>
      <c r="F32" s="42"/>
      <c r="G32" s="11"/>
      <c r="H32" s="135"/>
      <c r="I32" s="170"/>
      <c r="J32" s="170"/>
      <c r="K32" s="170"/>
      <c r="L32" s="170"/>
      <c r="M32" s="126"/>
      <c r="N32" s="170"/>
      <c r="O32" s="126"/>
      <c r="P32"/>
      <c r="Q32"/>
      <c r="R32"/>
      <c r="S32"/>
      <c r="T32"/>
      <c r="U32" s="16"/>
    </row>
    <row r="33" spans="2:21" ht="10.15" customHeight="1">
      <c r="B33" s="15"/>
      <c r="C33" s="11"/>
      <c r="D33" s="159"/>
      <c r="E33" s="160"/>
      <c r="F33" s="42" t="s">
        <v>360</v>
      </c>
      <c r="G33" s="11"/>
      <c r="H33" s="135"/>
      <c r="I33" s="170"/>
      <c r="J33" s="170"/>
      <c r="K33" s="170"/>
      <c r="L33" s="170"/>
      <c r="M33" s="126"/>
      <c r="N33" s="170"/>
      <c r="O33" s="126"/>
      <c r="P33"/>
      <c r="Q33"/>
      <c r="R33"/>
      <c r="S33"/>
      <c r="T33"/>
      <c r="U33" s="16"/>
    </row>
    <row r="34" spans="2:21" ht="10.15" customHeight="1">
      <c r="B34" s="15"/>
      <c r="C34" s="11"/>
      <c r="D34" s="100"/>
      <c r="E34" s="41"/>
      <c r="F34" s="226" t="s">
        <v>3</v>
      </c>
      <c r="G34" s="11"/>
      <c r="H34" s="135"/>
      <c r="I34" s="135"/>
      <c r="J34" s="135"/>
      <c r="K34" s="135"/>
      <c r="L34" s="135"/>
      <c r="M34" s="126"/>
      <c r="N34" s="135"/>
      <c r="O34" s="126"/>
      <c r="P34"/>
      <c r="Q34"/>
      <c r="R34"/>
      <c r="S34"/>
      <c r="T34"/>
      <c r="U34" s="16"/>
    </row>
    <row r="35" spans="2:21" ht="10.15" customHeight="1">
      <c r="B35" s="15"/>
      <c r="C35" s="11"/>
      <c r="D35" s="100"/>
      <c r="E35" s="41"/>
      <c r="F35" s="227" t="s">
        <v>4</v>
      </c>
      <c r="G35" s="11"/>
      <c r="H35" s="398"/>
      <c r="I35" s="398"/>
      <c r="J35" s="398"/>
      <c r="K35" s="398"/>
      <c r="L35" s="398"/>
      <c r="M35" s="126"/>
      <c r="N35" s="171" t="str">
        <f ca="1">IF(OR(ISERROR(VLOOKUP($E$7,Index!$E$44:$G$67,2,FALSE)),ISERROR(I35/H35)),"OK",(IF(AND(I35/H35&gt;=VLOOKUP($E$7,Index!$E$44:$G$67,2,FALSE),OR(VLOOKUP($E$7,Index!$E$44:$G$67,3,FALSE)="",I35/H35&lt;=VLOOKUP($E$7,Index!$E$44:$G$67,3,FALSE))),"OK","ERROR")))</f>
        <v>OK</v>
      </c>
      <c r="O35" s="126"/>
      <c r="P35"/>
      <c r="Q35"/>
      <c r="R35"/>
      <c r="S35"/>
      <c r="T35"/>
      <c r="U35" s="16"/>
    </row>
    <row r="36" spans="2:21" ht="10.15" customHeight="1">
      <c r="B36" s="15"/>
      <c r="C36" s="11"/>
      <c r="D36" s="100"/>
      <c r="E36" s="41"/>
      <c r="F36" s="227" t="s">
        <v>5</v>
      </c>
      <c r="G36" s="11"/>
      <c r="H36" s="398"/>
      <c r="I36" s="398"/>
      <c r="J36" s="398"/>
      <c r="K36" s="398"/>
      <c r="L36" s="398"/>
      <c r="M36" s="126"/>
      <c r="N36" s="171" t="str">
        <f ca="1">IF(OR(ISERROR(VLOOKUP($E$7,Index!$E$44:$G$67,2,FALSE)),ISERROR(I36/H36)),"OK",(IF(AND(I36/H36&gt;=VLOOKUP($E$7,Index!$E$44:$G$67,2,FALSE),OR(VLOOKUP($E$7,Index!$E$44:$G$67,3,FALSE)="",I36/H36&lt;=VLOOKUP($E$7,Index!$E$44:$G$67,3,FALSE))),"OK","ERROR")))</f>
        <v>OK</v>
      </c>
      <c r="O36" s="126"/>
      <c r="P36"/>
      <c r="Q36"/>
      <c r="R36"/>
      <c r="S36"/>
      <c r="T36"/>
      <c r="U36" s="16"/>
    </row>
    <row r="37" spans="2:21" ht="10.15" customHeight="1">
      <c r="B37" s="15"/>
      <c r="C37" s="11"/>
      <c r="D37" s="100"/>
      <c r="E37" s="41"/>
      <c r="F37" s="227" t="s">
        <v>6</v>
      </c>
      <c r="G37" s="11"/>
      <c r="H37" s="398"/>
      <c r="I37" s="398"/>
      <c r="J37" s="398"/>
      <c r="K37" s="398"/>
      <c r="L37" s="398"/>
      <c r="M37" s="126"/>
      <c r="N37" s="171" t="str">
        <f ca="1">IF(OR(ISERROR(VLOOKUP($E$7,Index!$E$44:$G$67,2,FALSE)),ISERROR(I37/H37)),"OK",(IF(AND(I37/H37&gt;=VLOOKUP($E$7,Index!$E$44:$G$67,2,FALSE),OR(VLOOKUP($E$7,Index!$E$44:$G$67,3,FALSE)="",I37/H37&lt;=VLOOKUP($E$7,Index!$E$44:$G$67,3,FALSE))),"OK","ERROR")))</f>
        <v>OK</v>
      </c>
      <c r="O37" s="126"/>
      <c r="P37"/>
      <c r="Q37"/>
      <c r="R37"/>
      <c r="S37"/>
      <c r="T37"/>
      <c r="U37" s="16"/>
    </row>
    <row r="38" spans="2:21" ht="10.15" customHeight="1">
      <c r="B38" s="15"/>
      <c r="C38" s="11"/>
      <c r="D38" s="100"/>
      <c r="E38" s="41"/>
      <c r="F38" s="227" t="s">
        <v>7</v>
      </c>
      <c r="G38" s="11"/>
      <c r="H38" s="398"/>
      <c r="I38" s="398"/>
      <c r="J38" s="398"/>
      <c r="K38" s="398"/>
      <c r="L38" s="398"/>
      <c r="M38" s="126"/>
      <c r="N38" s="171" t="str">
        <f ca="1">IF(OR(ISERROR(VLOOKUP($E$7,Index!$E$44:$G$67,2,FALSE)),ISERROR(I38/H38)),"OK",(IF(AND(I38/H38&gt;=VLOOKUP($E$7,Index!$E$44:$G$67,2,FALSE),OR(VLOOKUP($E$7,Index!$E$44:$G$67,3,FALSE)="",I38/H38&lt;=VLOOKUP($E$7,Index!$E$44:$G$67,3,FALSE))),"OK","ERROR")))</f>
        <v>OK</v>
      </c>
      <c r="O38" s="126"/>
      <c r="P38"/>
      <c r="Q38"/>
      <c r="R38"/>
      <c r="S38"/>
      <c r="T38"/>
      <c r="U38" s="16"/>
    </row>
    <row r="39" spans="2:21" ht="10.15" customHeight="1">
      <c r="B39" s="15"/>
      <c r="C39" s="11"/>
      <c r="D39" s="100"/>
      <c r="E39" s="41"/>
      <c r="F39" s="227" t="s">
        <v>8</v>
      </c>
      <c r="G39" s="11"/>
      <c r="H39" s="398"/>
      <c r="I39" s="398"/>
      <c r="J39" s="398"/>
      <c r="K39" s="398"/>
      <c r="L39" s="398"/>
      <c r="M39" s="126"/>
      <c r="N39" s="171" t="str">
        <f ca="1">IF(OR(ISERROR(VLOOKUP($E$7,Index!$E$44:$G$67,2,FALSE)),ISERROR(I39/H39)),"OK",(IF(AND(I39/H39&gt;=VLOOKUP($E$7,Index!$E$44:$G$67,2,FALSE),OR(VLOOKUP($E$7,Index!$E$44:$G$67,3,FALSE)="",I39/H39&lt;=VLOOKUP($E$7,Index!$E$44:$G$67,3,FALSE))),"OK","ERROR")))</f>
        <v>OK</v>
      </c>
      <c r="O39" s="126"/>
      <c r="P39"/>
      <c r="Q39"/>
      <c r="R39"/>
      <c r="S39"/>
      <c r="T39"/>
      <c r="U39" s="16"/>
    </row>
    <row r="40" spans="2:21" ht="10.15" customHeight="1">
      <c r="B40" s="15"/>
      <c r="C40" s="11"/>
      <c r="D40" s="100"/>
      <c r="E40" s="41"/>
      <c r="F40" s="42"/>
      <c r="G40" s="11"/>
      <c r="H40" s="138"/>
      <c r="I40" s="138"/>
      <c r="J40" s="138"/>
      <c r="K40" s="138"/>
      <c r="L40" s="138"/>
      <c r="M40" s="126"/>
      <c r="N40" s="138"/>
      <c r="O40" s="126"/>
      <c r="P40"/>
      <c r="Q40"/>
      <c r="R40"/>
      <c r="S40"/>
      <c r="T40"/>
      <c r="U40" s="16"/>
    </row>
    <row r="41" spans="2:21" ht="10.15" customHeight="1">
      <c r="B41" s="15"/>
      <c r="C41" s="11"/>
      <c r="D41" s="100"/>
      <c r="E41" s="41"/>
      <c r="F41" s="226" t="s">
        <v>9</v>
      </c>
      <c r="G41" s="11"/>
      <c r="H41" s="138"/>
      <c r="I41" s="138"/>
      <c r="J41" s="138"/>
      <c r="K41" s="138"/>
      <c r="L41" s="138"/>
      <c r="M41" s="126"/>
      <c r="N41" s="138"/>
      <c r="O41" s="126"/>
      <c r="P41"/>
      <c r="Q41"/>
      <c r="R41"/>
      <c r="S41"/>
      <c r="T41"/>
      <c r="U41" s="16"/>
    </row>
    <row r="42" spans="2:21" ht="10.15" customHeight="1">
      <c r="B42" s="15"/>
      <c r="C42" s="11"/>
      <c r="D42" s="100"/>
      <c r="E42" s="41"/>
      <c r="F42" s="227" t="s">
        <v>10</v>
      </c>
      <c r="G42" s="11"/>
      <c r="H42" s="398"/>
      <c r="I42" s="398"/>
      <c r="J42" s="398"/>
      <c r="K42" s="398"/>
      <c r="L42" s="398"/>
      <c r="M42" s="126"/>
      <c r="N42" s="171" t="str">
        <f ca="1">IF(OR(ISERROR(VLOOKUP($E$7,Index!$E$44:$G$67,2,FALSE)),ISERROR(I42/H42)),"OK",(IF(AND(I42/H42&gt;=VLOOKUP($E$7,Index!$E$44:$G$67,2,FALSE),OR(VLOOKUP($E$7,Index!$E$44:$G$67,3,FALSE)="",I42/H42&lt;=VLOOKUP($E$7,Index!$E$44:$G$67,3,FALSE))),"OK","ERROR")))</f>
        <v>OK</v>
      </c>
      <c r="O42" s="126"/>
      <c r="P42"/>
      <c r="Q42"/>
      <c r="R42"/>
      <c r="S42"/>
      <c r="T42"/>
      <c r="U42" s="16"/>
    </row>
    <row r="43" spans="2:21" ht="10.15" customHeight="1">
      <c r="B43" s="15"/>
      <c r="C43" s="11"/>
      <c r="D43" s="100"/>
      <c r="E43" s="41"/>
      <c r="F43" s="227" t="s">
        <v>22</v>
      </c>
      <c r="G43" s="11"/>
      <c r="H43" s="398"/>
      <c r="I43" s="398"/>
      <c r="J43" s="398"/>
      <c r="K43" s="398"/>
      <c r="L43" s="398"/>
      <c r="M43" s="126"/>
      <c r="N43" s="171" t="str">
        <f ca="1">IF(OR(ISERROR(VLOOKUP($E$7,Index!$E$44:$G$67,2,FALSE)),ISERROR(I43/H43)),"OK",(IF(AND(I43/H43&gt;=VLOOKUP($E$7,Index!$E$44:$G$67,2,FALSE),OR(VLOOKUP($E$7,Index!$E$44:$G$67,3,FALSE)="",I43/H43&lt;=VLOOKUP($E$7,Index!$E$44:$G$67,3,FALSE))),"OK","ERROR")))</f>
        <v>OK</v>
      </c>
      <c r="O43" s="126"/>
      <c r="P43"/>
      <c r="Q43"/>
      <c r="R43"/>
      <c r="S43"/>
      <c r="T43"/>
      <c r="U43" s="16"/>
    </row>
    <row r="44" spans="2:21" ht="10.15" customHeight="1">
      <c r="B44" s="15"/>
      <c r="C44" s="11"/>
      <c r="D44" s="100"/>
      <c r="E44" s="41"/>
      <c r="F44" s="228" t="s">
        <v>23</v>
      </c>
      <c r="G44" s="11"/>
      <c r="H44" s="398"/>
      <c r="I44" s="398"/>
      <c r="J44" s="402" t="s">
        <v>66</v>
      </c>
      <c r="K44" s="398"/>
      <c r="L44" s="398"/>
      <c r="M44" s="126"/>
      <c r="N44" s="171" t="str">
        <f ca="1">IF(OR(ISERROR(VLOOKUP($E$7,Index!$E$44:$G$67,2,FALSE)),ISERROR(I44/H44)),"OK",(IF(AND(I44/H44&gt;=VLOOKUP($E$7,Index!$E$44:$G$67,2,FALSE),OR(VLOOKUP($E$7,Index!$E$44:$G$67,3,FALSE)="",I44/H44&lt;=VLOOKUP($E$7,Index!$E$44:$G$67,3,FALSE))),"OK","ERROR")))</f>
        <v>OK</v>
      </c>
      <c r="O44" s="126"/>
      <c r="P44"/>
      <c r="Q44"/>
      <c r="R44"/>
      <c r="S44"/>
      <c r="T44"/>
      <c r="U44" s="16"/>
    </row>
    <row r="45" spans="2:21" ht="10.15" customHeight="1">
      <c r="B45" s="15"/>
      <c r="C45" s="11"/>
      <c r="D45" s="100"/>
      <c r="E45" s="41"/>
      <c r="F45" s="228" t="s">
        <v>57</v>
      </c>
      <c r="G45" s="11"/>
      <c r="H45" s="398"/>
      <c r="I45" s="398"/>
      <c r="J45" s="402" t="s">
        <v>66</v>
      </c>
      <c r="K45" s="398"/>
      <c r="L45" s="398"/>
      <c r="M45" s="126"/>
      <c r="N45" s="171" t="str">
        <f ca="1">IF(OR(ISERROR(VLOOKUP($E$7,Index!$E$44:$G$67,2,FALSE)),ISERROR(I45/H45)),"OK",(IF(AND(I45/H45&gt;=VLOOKUP($E$7,Index!$E$44:$G$67,2,FALSE),OR(VLOOKUP($E$7,Index!$E$44:$G$67,3,FALSE)="",I45/H45&lt;=VLOOKUP($E$7,Index!$E$44:$G$67,3,FALSE))),"OK","ERROR")))</f>
        <v>OK</v>
      </c>
      <c r="O45" s="126"/>
      <c r="P45"/>
      <c r="Q45"/>
      <c r="R45"/>
      <c r="S45"/>
      <c r="T45"/>
      <c r="U45" s="16"/>
    </row>
    <row r="46" spans="2:21" ht="10.15" customHeight="1">
      <c r="B46" s="15"/>
      <c r="C46" s="11"/>
      <c r="D46" s="100"/>
      <c r="E46" s="41"/>
      <c r="F46" s="228" t="s">
        <v>32</v>
      </c>
      <c r="G46" s="11"/>
      <c r="H46" s="398"/>
      <c r="I46" s="398"/>
      <c r="J46" s="402" t="s">
        <v>66</v>
      </c>
      <c r="K46" s="398"/>
      <c r="L46" s="398"/>
      <c r="M46" s="126"/>
      <c r="N46" s="171" t="str">
        <f ca="1">IF(OR(ISERROR(VLOOKUP($E$7,Index!$E$44:$G$67,2,FALSE)),ISERROR(I46/H46)),"OK",(IF(AND(I46/H46&gt;=VLOOKUP($E$7,Index!$E$44:$G$67,2,FALSE),OR(VLOOKUP($E$7,Index!$E$44:$G$67,3,FALSE)="",I46/H46&lt;=VLOOKUP($E$7,Index!$E$44:$G$67,3,FALSE))),"OK","ERROR")))</f>
        <v>OK</v>
      </c>
      <c r="O46" s="126"/>
      <c r="P46"/>
      <c r="Q46"/>
      <c r="R46"/>
      <c r="S46"/>
      <c r="T46"/>
      <c r="U46" s="16"/>
    </row>
    <row r="47" spans="2:21" ht="10.15" customHeight="1">
      <c r="B47" s="15"/>
      <c r="C47" s="11"/>
      <c r="D47" s="100"/>
      <c r="E47" s="41"/>
      <c r="F47" s="227" t="s">
        <v>8</v>
      </c>
      <c r="G47" s="11"/>
      <c r="H47" s="398"/>
      <c r="I47" s="398"/>
      <c r="J47" s="398"/>
      <c r="K47" s="398"/>
      <c r="L47" s="398"/>
      <c r="M47" s="126"/>
      <c r="N47" s="171" t="str">
        <f ca="1">IF(OR(ISERROR(VLOOKUP($E$7,Index!$E$44:$G$67,2,FALSE)),ISERROR(I47/H47)),"OK",(IF(AND(I47/H47&gt;=VLOOKUP($E$7,Index!$E$44:$G$67,2,FALSE),OR(VLOOKUP($E$7,Index!$E$44:$G$67,3,FALSE)="",I47/H47&lt;=VLOOKUP($E$7,Index!$E$44:$G$67,3,FALSE))),"OK","ERROR")))</f>
        <v>OK</v>
      </c>
      <c r="O47" s="126"/>
      <c r="P47"/>
      <c r="Q47"/>
      <c r="R47"/>
      <c r="S47"/>
      <c r="T47"/>
      <c r="U47" s="16"/>
    </row>
    <row r="48" spans="2:21" ht="10.15" customHeight="1">
      <c r="B48" s="15"/>
      <c r="C48" s="11"/>
      <c r="D48" s="100"/>
      <c r="E48" s="41"/>
      <c r="F48" s="227"/>
      <c r="G48" s="11"/>
      <c r="H48" s="138"/>
      <c r="I48" s="138"/>
      <c r="J48" s="138"/>
      <c r="K48" s="138"/>
      <c r="L48" s="138"/>
      <c r="M48" s="126"/>
      <c r="N48" s="138"/>
      <c r="O48" s="126"/>
      <c r="P48"/>
      <c r="Q48"/>
      <c r="R48"/>
      <c r="S48"/>
      <c r="T48"/>
      <c r="U48" s="16"/>
    </row>
    <row r="49" spans="2:21" ht="10.15" customHeight="1">
      <c r="B49" s="15"/>
      <c r="C49" s="11"/>
      <c r="D49" s="159"/>
      <c r="E49" s="160"/>
      <c r="F49" s="42" t="s">
        <v>361</v>
      </c>
      <c r="G49" s="11"/>
      <c r="H49" s="135"/>
      <c r="I49" s="170"/>
      <c r="J49" s="170"/>
      <c r="K49" s="170"/>
      <c r="L49" s="170"/>
      <c r="M49" s="126"/>
      <c r="N49" s="170"/>
      <c r="O49" s="126"/>
      <c r="P49"/>
      <c r="Q49"/>
      <c r="R49"/>
      <c r="S49"/>
      <c r="T49"/>
      <c r="U49" s="16"/>
    </row>
    <row r="50" spans="2:21" ht="10.15" customHeight="1">
      <c r="B50" s="15"/>
      <c r="C50" s="11"/>
      <c r="D50" s="100"/>
      <c r="E50" s="41"/>
      <c r="F50" s="226" t="s">
        <v>3</v>
      </c>
      <c r="G50" s="11"/>
      <c r="H50" s="135"/>
      <c r="I50" s="135"/>
      <c r="J50" s="135"/>
      <c r="K50" s="135"/>
      <c r="L50" s="135"/>
      <c r="M50" s="126"/>
      <c r="N50" s="135"/>
      <c r="O50" s="126"/>
      <c r="P50"/>
      <c r="Q50"/>
      <c r="R50"/>
      <c r="S50"/>
      <c r="T50"/>
      <c r="U50" s="16"/>
    </row>
    <row r="51" spans="2:21" ht="10.15" customHeight="1">
      <c r="B51" s="15"/>
      <c r="C51" s="11"/>
      <c r="D51" s="100"/>
      <c r="E51" s="41"/>
      <c r="F51" s="227" t="s">
        <v>4</v>
      </c>
      <c r="G51" s="11"/>
      <c r="H51" s="398"/>
      <c r="I51" s="398"/>
      <c r="J51" s="398"/>
      <c r="K51" s="398"/>
      <c r="L51" s="398"/>
      <c r="M51" s="126"/>
      <c r="N51" s="171" t="str">
        <f ca="1">IF(OR(ISERROR(VLOOKUP($E$7,Index!$E$44:$G$67,2,FALSE)),ISERROR(I51/H51)),"OK",(IF(AND(I51/H51&gt;=VLOOKUP($E$7,Index!$E$44:$G$67,2,FALSE),OR(VLOOKUP($E$7,Index!$E$44:$G$67,3,FALSE)="",I51/H51&lt;=VLOOKUP($E$7,Index!$E$44:$G$67,3,FALSE))),"OK","ERROR")))</f>
        <v>OK</v>
      </c>
      <c r="O51" s="126"/>
      <c r="P51"/>
      <c r="Q51"/>
      <c r="R51"/>
      <c r="S51"/>
      <c r="T51"/>
      <c r="U51" s="16"/>
    </row>
    <row r="52" spans="2:21" ht="10.15" customHeight="1">
      <c r="B52" s="15"/>
      <c r="C52" s="11"/>
      <c r="D52" s="100"/>
      <c r="E52" s="41"/>
      <c r="F52" s="227" t="s">
        <v>5</v>
      </c>
      <c r="G52" s="11"/>
      <c r="H52" s="398"/>
      <c r="I52" s="398"/>
      <c r="J52" s="398"/>
      <c r="K52" s="398"/>
      <c r="L52" s="398"/>
      <c r="M52" s="126"/>
      <c r="N52" s="171" t="str">
        <f ca="1">IF(OR(ISERROR(VLOOKUP($E$7,Index!$E$44:$G$67,2,FALSE)),ISERROR(I52/H52)),"OK",(IF(AND(I52/H52&gt;=VLOOKUP($E$7,Index!$E$44:$G$67,2,FALSE),OR(VLOOKUP($E$7,Index!$E$44:$G$67,3,FALSE)="",I52/H52&lt;=VLOOKUP($E$7,Index!$E$44:$G$67,3,FALSE))),"OK","ERROR")))</f>
        <v>OK</v>
      </c>
      <c r="O52" s="126"/>
      <c r="P52"/>
      <c r="Q52"/>
      <c r="R52"/>
      <c r="S52"/>
      <c r="T52"/>
      <c r="U52" s="16"/>
    </row>
    <row r="53" spans="2:21" ht="10.15" customHeight="1">
      <c r="B53" s="15"/>
      <c r="C53" s="11"/>
      <c r="D53" s="100"/>
      <c r="E53" s="41"/>
      <c r="F53" s="227" t="s">
        <v>6</v>
      </c>
      <c r="G53" s="11"/>
      <c r="H53" s="398"/>
      <c r="I53" s="398"/>
      <c r="J53" s="398"/>
      <c r="K53" s="398"/>
      <c r="L53" s="398"/>
      <c r="M53" s="126"/>
      <c r="N53" s="171" t="str">
        <f ca="1">IF(OR(ISERROR(VLOOKUP($E$7,Index!$E$44:$G$67,2,FALSE)),ISERROR(I53/H53)),"OK",(IF(AND(I53/H53&gt;=VLOOKUP($E$7,Index!$E$44:$G$67,2,FALSE),OR(VLOOKUP($E$7,Index!$E$44:$G$67,3,FALSE)="",I53/H53&lt;=VLOOKUP($E$7,Index!$E$44:$G$67,3,FALSE))),"OK","ERROR")))</f>
        <v>OK</v>
      </c>
      <c r="O53" s="126"/>
      <c r="P53"/>
      <c r="Q53"/>
      <c r="R53"/>
      <c r="S53"/>
      <c r="T53"/>
      <c r="U53" s="16"/>
    </row>
    <row r="54" spans="2:21" ht="10.15" customHeight="1">
      <c r="B54" s="15"/>
      <c r="C54" s="11"/>
      <c r="D54" s="100"/>
      <c r="E54" s="41"/>
      <c r="F54" s="227" t="s">
        <v>7</v>
      </c>
      <c r="G54" s="11"/>
      <c r="H54" s="398"/>
      <c r="I54" s="398"/>
      <c r="J54" s="398"/>
      <c r="K54" s="398"/>
      <c r="L54" s="398"/>
      <c r="M54" s="126"/>
      <c r="N54" s="171" t="str">
        <f ca="1">IF(OR(ISERROR(VLOOKUP($E$7,Index!$E$44:$G$67,2,FALSE)),ISERROR(I54/H54)),"OK",(IF(AND(I54/H54&gt;=VLOOKUP($E$7,Index!$E$44:$G$67,2,FALSE),OR(VLOOKUP($E$7,Index!$E$44:$G$67,3,FALSE)="",I54/H54&lt;=VLOOKUP($E$7,Index!$E$44:$G$67,3,FALSE))),"OK","ERROR")))</f>
        <v>OK</v>
      </c>
      <c r="O54" s="126"/>
      <c r="P54"/>
      <c r="Q54"/>
      <c r="R54"/>
      <c r="S54"/>
      <c r="T54"/>
      <c r="U54" s="16"/>
    </row>
    <row r="55" spans="2:21" ht="10.15" customHeight="1">
      <c r="B55" s="15"/>
      <c r="C55" s="11"/>
      <c r="D55" s="100"/>
      <c r="E55" s="41"/>
      <c r="F55" s="227" t="s">
        <v>8</v>
      </c>
      <c r="G55" s="11"/>
      <c r="H55" s="398"/>
      <c r="I55" s="398"/>
      <c r="J55" s="398"/>
      <c r="K55" s="398"/>
      <c r="L55" s="398"/>
      <c r="M55" s="126"/>
      <c r="N55" s="171" t="str">
        <f ca="1">IF(OR(ISERROR(VLOOKUP($E$7,Index!$E$44:$G$67,2,FALSE)),ISERROR(I55/H55)),"OK",(IF(AND(I55/H55&gt;=VLOOKUP($E$7,Index!$E$44:$G$67,2,FALSE),OR(VLOOKUP($E$7,Index!$E$44:$G$67,3,FALSE)="",I55/H55&lt;=VLOOKUP($E$7,Index!$E$44:$G$67,3,FALSE))),"OK","ERROR")))</f>
        <v>OK</v>
      </c>
      <c r="O55" s="126"/>
      <c r="P55"/>
      <c r="Q55"/>
      <c r="R55"/>
      <c r="S55"/>
      <c r="T55"/>
      <c r="U55" s="16"/>
    </row>
    <row r="56" spans="2:21" ht="10.15" customHeight="1">
      <c r="B56" s="15"/>
      <c r="C56" s="11"/>
      <c r="D56" s="100"/>
      <c r="E56" s="41"/>
      <c r="F56" s="42"/>
      <c r="G56" s="11"/>
      <c r="H56" s="138"/>
      <c r="I56" s="138"/>
      <c r="J56" s="138"/>
      <c r="K56" s="138"/>
      <c r="L56" s="138"/>
      <c r="M56" s="126"/>
      <c r="N56" s="138"/>
      <c r="O56" s="126"/>
      <c r="P56"/>
      <c r="Q56"/>
      <c r="R56"/>
      <c r="S56"/>
      <c r="T56"/>
      <c r="U56" s="16"/>
    </row>
    <row r="57" spans="2:21" ht="10.15" customHeight="1">
      <c r="B57" s="15"/>
      <c r="C57" s="11"/>
      <c r="D57" s="100"/>
      <c r="E57" s="41"/>
      <c r="F57" s="226" t="s">
        <v>9</v>
      </c>
      <c r="G57" s="11"/>
      <c r="H57" s="138"/>
      <c r="I57" s="138"/>
      <c r="J57" s="138"/>
      <c r="K57" s="138"/>
      <c r="L57" s="138"/>
      <c r="M57" s="126"/>
      <c r="N57" s="138"/>
      <c r="O57" s="126"/>
      <c r="P57"/>
      <c r="Q57"/>
      <c r="R57"/>
      <c r="S57"/>
      <c r="T57"/>
      <c r="U57" s="16"/>
    </row>
    <row r="58" spans="2:21" ht="10.15" customHeight="1">
      <c r="B58" s="15"/>
      <c r="C58" s="11"/>
      <c r="D58" s="100"/>
      <c r="E58" s="41"/>
      <c r="F58" s="227" t="s">
        <v>10</v>
      </c>
      <c r="G58" s="11"/>
      <c r="H58" s="398"/>
      <c r="I58" s="398"/>
      <c r="J58" s="398"/>
      <c r="K58" s="398"/>
      <c r="L58" s="398"/>
      <c r="M58" s="126"/>
      <c r="N58" s="171" t="str">
        <f ca="1">IF(OR(ISERROR(VLOOKUP($E$7,Index!$E$44:$G$67,2,FALSE)),ISERROR(I58/H58)),"OK",(IF(AND(I58/H58&gt;=VLOOKUP($E$7,Index!$E$44:$G$67,2,FALSE),OR(VLOOKUP($E$7,Index!$E$44:$G$67,3,FALSE)="",I58/H58&lt;=VLOOKUP($E$7,Index!$E$44:$G$67,3,FALSE))),"OK","ERROR")))</f>
        <v>OK</v>
      </c>
      <c r="O58" s="126"/>
      <c r="P58"/>
      <c r="Q58"/>
      <c r="R58"/>
      <c r="S58"/>
      <c r="T58"/>
      <c r="U58" s="16"/>
    </row>
    <row r="59" spans="2:21" ht="10.15" customHeight="1">
      <c r="B59" s="15"/>
      <c r="C59" s="11"/>
      <c r="D59" s="100"/>
      <c r="E59" s="41"/>
      <c r="F59" s="227" t="s">
        <v>22</v>
      </c>
      <c r="G59" s="11"/>
      <c r="H59" s="398"/>
      <c r="I59" s="398"/>
      <c r="J59" s="398"/>
      <c r="K59" s="398"/>
      <c r="L59" s="398"/>
      <c r="M59" s="126"/>
      <c r="N59" s="171" t="str">
        <f ca="1">IF(OR(ISERROR(VLOOKUP($E$7,Index!$E$44:$G$67,2,FALSE)),ISERROR(I59/H59)),"OK",(IF(AND(I59/H59&gt;=VLOOKUP($E$7,Index!$E$44:$G$67,2,FALSE),OR(VLOOKUP($E$7,Index!$E$44:$G$67,3,FALSE)="",I59/H59&lt;=VLOOKUP($E$7,Index!$E$44:$G$67,3,FALSE))),"OK","ERROR")))</f>
        <v>OK</v>
      </c>
      <c r="O59" s="126"/>
      <c r="P59"/>
      <c r="Q59"/>
      <c r="R59"/>
      <c r="S59"/>
      <c r="T59"/>
      <c r="U59" s="16"/>
    </row>
    <row r="60" spans="2:21" ht="10.15" customHeight="1">
      <c r="B60" s="15"/>
      <c r="C60" s="11"/>
      <c r="D60" s="100"/>
      <c r="E60" s="41"/>
      <c r="F60" s="228" t="s">
        <v>23</v>
      </c>
      <c r="G60" s="11"/>
      <c r="H60" s="398"/>
      <c r="I60" s="398"/>
      <c r="J60" s="402" t="s">
        <v>66</v>
      </c>
      <c r="K60" s="398"/>
      <c r="L60" s="398"/>
      <c r="M60" s="126"/>
      <c r="N60" s="171" t="str">
        <f ca="1">IF(OR(ISERROR(VLOOKUP($E$7,Index!$E$44:$G$67,2,FALSE)),ISERROR(I60/H60)),"OK",(IF(AND(I60/H60&gt;=VLOOKUP($E$7,Index!$E$44:$G$67,2,FALSE),OR(VLOOKUP($E$7,Index!$E$44:$G$67,3,FALSE)="",I60/H60&lt;=VLOOKUP($E$7,Index!$E$44:$G$67,3,FALSE))),"OK","ERROR")))</f>
        <v>OK</v>
      </c>
      <c r="O60" s="126"/>
      <c r="P60"/>
      <c r="Q60"/>
      <c r="R60"/>
      <c r="S60"/>
      <c r="T60"/>
      <c r="U60" s="16"/>
    </row>
    <row r="61" spans="2:21" ht="10.15" customHeight="1">
      <c r="B61" s="15"/>
      <c r="C61" s="11"/>
      <c r="D61" s="100"/>
      <c r="E61" s="41"/>
      <c r="F61" s="228" t="s">
        <v>57</v>
      </c>
      <c r="G61" s="11"/>
      <c r="H61" s="398"/>
      <c r="I61" s="398"/>
      <c r="J61" s="402" t="s">
        <v>66</v>
      </c>
      <c r="K61" s="398"/>
      <c r="L61" s="398"/>
      <c r="M61" s="126"/>
      <c r="N61" s="171" t="str">
        <f ca="1">IF(OR(ISERROR(VLOOKUP($E$7,Index!$E$44:$G$67,2,FALSE)),ISERROR(I61/H61)),"OK",(IF(AND(I61/H61&gt;=VLOOKUP($E$7,Index!$E$44:$G$67,2,FALSE),OR(VLOOKUP($E$7,Index!$E$44:$G$67,3,FALSE)="",I61/H61&lt;=VLOOKUP($E$7,Index!$E$44:$G$67,3,FALSE))),"OK","ERROR")))</f>
        <v>OK</v>
      </c>
      <c r="O61" s="126"/>
      <c r="P61"/>
      <c r="Q61"/>
      <c r="R61"/>
      <c r="S61"/>
      <c r="T61"/>
      <c r="U61" s="16"/>
    </row>
    <row r="62" spans="2:21" ht="10.15" customHeight="1">
      <c r="B62" s="15"/>
      <c r="C62" s="11"/>
      <c r="D62" s="100"/>
      <c r="E62" s="41"/>
      <c r="F62" s="228" t="s">
        <v>32</v>
      </c>
      <c r="G62" s="11"/>
      <c r="H62" s="398"/>
      <c r="I62" s="398"/>
      <c r="J62" s="402" t="s">
        <v>66</v>
      </c>
      <c r="K62" s="398"/>
      <c r="L62" s="398"/>
      <c r="M62" s="126"/>
      <c r="N62" s="171" t="str">
        <f ca="1">IF(OR(ISERROR(VLOOKUP($E$7,Index!$E$44:$G$67,2,FALSE)),ISERROR(I62/H62)),"OK",(IF(AND(I62/H62&gt;=VLOOKUP($E$7,Index!$E$44:$G$67,2,FALSE),OR(VLOOKUP($E$7,Index!$E$44:$G$67,3,FALSE)="",I62/H62&lt;=VLOOKUP($E$7,Index!$E$44:$G$67,3,FALSE))),"OK","ERROR")))</f>
        <v>OK</v>
      </c>
      <c r="O62" s="126"/>
      <c r="P62"/>
      <c r="Q62"/>
      <c r="R62"/>
      <c r="S62"/>
      <c r="T62"/>
      <c r="U62" s="16"/>
    </row>
    <row r="63" spans="2:21" ht="10.15" customHeight="1">
      <c r="B63" s="15"/>
      <c r="C63" s="11"/>
      <c r="D63" s="100"/>
      <c r="E63" s="41"/>
      <c r="F63" s="227" t="s">
        <v>8</v>
      </c>
      <c r="G63" s="11"/>
      <c r="H63" s="398"/>
      <c r="I63" s="398"/>
      <c r="J63" s="398"/>
      <c r="K63" s="398"/>
      <c r="L63" s="398"/>
      <c r="M63" s="126"/>
      <c r="N63" s="171" t="str">
        <f ca="1">IF(OR(ISERROR(VLOOKUP($E$7,Index!$E$44:$G$67,2,FALSE)),ISERROR(I63/H63)),"OK",(IF(AND(I63/H63&gt;=VLOOKUP($E$7,Index!$E$44:$G$67,2,FALSE),OR(VLOOKUP($E$7,Index!$E$44:$G$67,3,FALSE)="",I63/H63&lt;=VLOOKUP($E$7,Index!$E$44:$G$67,3,FALSE))),"OK","ERROR")))</f>
        <v>OK</v>
      </c>
      <c r="O63" s="126"/>
      <c r="P63"/>
      <c r="Q63"/>
      <c r="R63"/>
      <c r="S63"/>
      <c r="T63"/>
      <c r="U63" s="16"/>
    </row>
    <row r="64" spans="2:21" ht="10.15" customHeight="1">
      <c r="B64" s="15"/>
      <c r="C64" s="11"/>
      <c r="D64" s="100"/>
      <c r="E64" s="160" t="s">
        <v>15</v>
      </c>
      <c r="F64" s="42"/>
      <c r="G64" s="11"/>
      <c r="H64" s="139"/>
      <c r="I64" s="139"/>
      <c r="J64" s="139"/>
      <c r="K64" s="139"/>
      <c r="L64" s="139"/>
      <c r="M64" s="126"/>
      <c r="N64" s="138"/>
      <c r="O64" s="126"/>
      <c r="P64"/>
      <c r="Q64"/>
      <c r="R64"/>
      <c r="S64"/>
      <c r="T64"/>
      <c r="U64" s="16"/>
    </row>
    <row r="65" spans="2:21" ht="10.15" customHeight="1">
      <c r="B65" s="15"/>
      <c r="C65" s="11"/>
      <c r="D65" s="100"/>
      <c r="E65" s="160"/>
      <c r="F65" s="42" t="s">
        <v>360</v>
      </c>
      <c r="G65" s="11"/>
      <c r="H65" s="139"/>
      <c r="I65" s="139"/>
      <c r="J65" s="139"/>
      <c r="K65" s="139"/>
      <c r="L65" s="139"/>
      <c r="M65" s="126"/>
      <c r="N65" s="138"/>
      <c r="O65" s="126"/>
      <c r="P65"/>
      <c r="Q65"/>
      <c r="R65"/>
      <c r="S65"/>
      <c r="T65"/>
      <c r="U65" s="16"/>
    </row>
    <row r="66" spans="2:21" ht="10.15" customHeight="1">
      <c r="B66" s="15"/>
      <c r="C66" s="11"/>
      <c r="D66" s="100"/>
      <c r="E66" s="160"/>
      <c r="F66" s="227" t="s">
        <v>16</v>
      </c>
      <c r="G66" s="11"/>
      <c r="H66" s="398"/>
      <c r="I66" s="398"/>
      <c r="J66" s="398"/>
      <c r="K66" s="398"/>
      <c r="L66" s="398"/>
      <c r="M66" s="126"/>
      <c r="N66" s="171" t="str">
        <f ca="1">IF(OR(ISERROR(VLOOKUP($E$7,Index!$E$44:$G$67,2,FALSE)),ISERROR(I66/H66)),"OK",(IF(AND(I66/H66&gt;=VLOOKUP($E$7,Index!$E$44:$G$67,2,FALSE),OR(VLOOKUP($E$7,Index!$E$44:$G$67,3,FALSE)="",I66/H66&lt;=VLOOKUP($E$7,Index!$E$44:$G$67,3,FALSE))),"OK","ERROR")))</f>
        <v>OK</v>
      </c>
      <c r="O66" s="126"/>
      <c r="P66"/>
      <c r="Q66"/>
      <c r="R66"/>
      <c r="S66"/>
      <c r="T66"/>
      <c r="U66" s="16"/>
    </row>
    <row r="67" spans="2:21" ht="10.15" customHeight="1">
      <c r="B67" s="15"/>
      <c r="C67" s="11"/>
      <c r="D67" s="100"/>
      <c r="E67" s="41"/>
      <c r="F67" s="227" t="s">
        <v>17</v>
      </c>
      <c r="G67" s="11"/>
      <c r="H67" s="398"/>
      <c r="I67" s="398"/>
      <c r="J67" s="398"/>
      <c r="K67" s="398"/>
      <c r="L67" s="398"/>
      <c r="M67" s="126"/>
      <c r="N67" s="171" t="str">
        <f ca="1">IF(OR(ISERROR(VLOOKUP($E$7,Index!$E$44:$G$67,2,FALSE)),ISERROR(I67/H67)),"OK",(IF(AND(I67/H67&gt;=VLOOKUP($E$7,Index!$E$44:$G$67,2,FALSE),OR(VLOOKUP($E$7,Index!$E$44:$G$67,3,FALSE)="",I67/H67&lt;=VLOOKUP($E$7,Index!$E$44:$G$67,3,FALSE))),"OK","ERROR")))</f>
        <v>OK</v>
      </c>
      <c r="O67" s="126"/>
      <c r="P67"/>
      <c r="Q67"/>
      <c r="R67"/>
      <c r="S67"/>
      <c r="T67"/>
      <c r="U67" s="16"/>
    </row>
    <row r="68" spans="2:21" ht="10.15" customHeight="1">
      <c r="B68" s="15"/>
      <c r="C68" s="11"/>
      <c r="D68" s="100"/>
      <c r="E68" s="41"/>
      <c r="F68" s="227" t="s">
        <v>8</v>
      </c>
      <c r="G68" s="11"/>
      <c r="H68" s="398"/>
      <c r="I68" s="398"/>
      <c r="J68" s="398"/>
      <c r="K68" s="398"/>
      <c r="L68" s="398"/>
      <c r="M68" s="126"/>
      <c r="N68" s="171" t="str">
        <f ca="1">IF(OR(ISERROR(VLOOKUP($E$7,Index!$E$44:$G$67,2,FALSE)),ISERROR(I68/H68)),"OK",(IF(AND(I68/H68&gt;=VLOOKUP($E$7,Index!$E$44:$G$67,2,FALSE),OR(VLOOKUP($E$7,Index!$E$44:$G$67,3,FALSE)="",I68/H68&lt;=VLOOKUP($E$7,Index!$E$44:$G$67,3,FALSE))),"OK","ERROR")))</f>
        <v>OK</v>
      </c>
      <c r="O68" s="126"/>
      <c r="P68"/>
      <c r="Q68"/>
      <c r="R68"/>
      <c r="S68"/>
      <c r="T68"/>
      <c r="U68" s="16"/>
    </row>
    <row r="69" spans="2:21" ht="10.15" customHeight="1">
      <c r="B69" s="15"/>
      <c r="C69" s="11"/>
      <c r="D69" s="100"/>
      <c r="E69" s="11"/>
      <c r="F69" s="227"/>
      <c r="G69" s="11"/>
      <c r="H69" s="138"/>
      <c r="I69" s="138"/>
      <c r="J69" s="138"/>
      <c r="K69" s="138"/>
      <c r="L69" s="138"/>
      <c r="M69" s="126"/>
      <c r="N69" s="138"/>
      <c r="O69" s="126"/>
      <c r="P69"/>
      <c r="Q69"/>
      <c r="R69"/>
      <c r="S69"/>
      <c r="T69"/>
      <c r="U69" s="16"/>
    </row>
    <row r="70" spans="2:21" ht="10.15" customHeight="1">
      <c r="B70" s="15"/>
      <c r="C70" s="11"/>
      <c r="D70" s="100"/>
      <c r="E70" s="11"/>
      <c r="F70" s="390" t="s">
        <v>361</v>
      </c>
      <c r="G70" s="11"/>
      <c r="H70" s="138"/>
      <c r="I70" s="138"/>
      <c r="J70" s="138"/>
      <c r="K70" s="138"/>
      <c r="L70" s="138"/>
      <c r="M70" s="126"/>
      <c r="N70" s="138"/>
      <c r="O70" s="126"/>
      <c r="P70"/>
      <c r="Q70"/>
      <c r="R70"/>
      <c r="S70"/>
      <c r="T70"/>
      <c r="U70" s="16"/>
    </row>
    <row r="71" spans="2:21" ht="10.15" customHeight="1">
      <c r="B71" s="15"/>
      <c r="C71" s="11"/>
      <c r="D71" s="100"/>
      <c r="E71" s="11"/>
      <c r="F71" s="227" t="s">
        <v>16</v>
      </c>
      <c r="G71" s="11"/>
      <c r="H71" s="398"/>
      <c r="I71" s="398"/>
      <c r="J71" s="398"/>
      <c r="K71" s="398"/>
      <c r="L71" s="398"/>
      <c r="M71" s="126"/>
      <c r="N71" s="171" t="str">
        <f ca="1">IF(OR(ISERROR(VLOOKUP($E$7,Index!$E$44:$G$67,2,FALSE)),ISERROR(I71/H71)),"OK",(IF(AND(I71/H71&gt;=VLOOKUP($E$7,Index!$E$44:$G$67,2,FALSE),OR(VLOOKUP($E$7,Index!$E$44:$G$67,3,FALSE)="",I71/H71&lt;=VLOOKUP($E$7,Index!$E$44:$G$67,3,FALSE))),"OK","ERROR")))</f>
        <v>OK</v>
      </c>
      <c r="O71" s="126"/>
      <c r="P71"/>
      <c r="Q71"/>
      <c r="R71"/>
      <c r="S71"/>
      <c r="T71"/>
      <c r="U71" s="16"/>
    </row>
    <row r="72" spans="2:21" ht="10.15" customHeight="1">
      <c r="B72" s="15"/>
      <c r="C72" s="11"/>
      <c r="D72" s="100"/>
      <c r="E72" s="11"/>
      <c r="F72" s="227" t="s">
        <v>17</v>
      </c>
      <c r="G72" s="11"/>
      <c r="H72" s="398"/>
      <c r="I72" s="398"/>
      <c r="J72" s="398"/>
      <c r="K72" s="398"/>
      <c r="L72" s="398"/>
      <c r="M72" s="126"/>
      <c r="N72" s="171" t="str">
        <f ca="1">IF(OR(ISERROR(VLOOKUP($E$7,Index!$E$44:$G$67,2,FALSE)),ISERROR(I72/H72)),"OK",(IF(AND(I72/H72&gt;=VLOOKUP($E$7,Index!$E$44:$G$67,2,FALSE),OR(VLOOKUP($E$7,Index!$E$44:$G$67,3,FALSE)="",I72/H72&lt;=VLOOKUP($E$7,Index!$E$44:$G$67,3,FALSE))),"OK","ERROR")))</f>
        <v>OK</v>
      </c>
      <c r="O72" s="126"/>
      <c r="P72"/>
      <c r="Q72"/>
      <c r="R72"/>
      <c r="S72"/>
      <c r="T72"/>
      <c r="U72" s="16"/>
    </row>
    <row r="73" spans="2:21" ht="10.15" customHeight="1">
      <c r="B73" s="15"/>
      <c r="C73" s="11"/>
      <c r="D73" s="100"/>
      <c r="E73" s="11"/>
      <c r="F73" s="227" t="s">
        <v>8</v>
      </c>
      <c r="G73" s="11"/>
      <c r="H73" s="398"/>
      <c r="I73" s="398"/>
      <c r="J73" s="398"/>
      <c r="K73" s="398"/>
      <c r="L73" s="398"/>
      <c r="M73" s="126"/>
      <c r="N73" s="171" t="str">
        <f ca="1">IF(OR(ISERROR(VLOOKUP($E$7,Index!$E$44:$G$67,2,FALSE)),ISERROR(I73/H73)),"OK",(IF(AND(I73/H73&gt;=VLOOKUP($E$7,Index!$E$44:$G$67,2,FALSE),OR(VLOOKUP($E$7,Index!$E$44:$G$67,3,FALSE)="",I73/H73&lt;=VLOOKUP($E$7,Index!$E$44:$G$67,3,FALSE))),"OK","ERROR")))</f>
        <v>OK</v>
      </c>
      <c r="O73" s="126"/>
      <c r="P73"/>
      <c r="Q73"/>
      <c r="R73"/>
      <c r="S73"/>
      <c r="T73"/>
      <c r="U73" s="16"/>
    </row>
    <row r="74" spans="2:21" ht="10.15" customHeight="1">
      <c r="B74" s="15"/>
      <c r="C74" s="11"/>
      <c r="D74" s="161" t="s">
        <v>18</v>
      </c>
      <c r="E74" s="162" t="s">
        <v>19</v>
      </c>
      <c r="F74" s="10"/>
      <c r="G74" s="11"/>
      <c r="H74" s="399"/>
      <c r="I74" s="399"/>
      <c r="J74" s="455" t="s">
        <v>66</v>
      </c>
      <c r="K74" s="399"/>
      <c r="L74" s="399"/>
      <c r="M74" s="126"/>
      <c r="N74" s="173" t="str">
        <f ca="1">IF(OR(ISERROR(VLOOKUP($E$7,Index!$E$44:$G$67,2,FALSE)),ISERROR(I74/H74)),"OK",(IF(AND(I74/H74&gt;=VLOOKUP($E$7,Index!$E$44:$G$67,2,FALSE),OR(VLOOKUP($E$7,Index!$E$44:$G$67,3,FALSE)="",I74/H74&lt;=VLOOKUP($E$7,Index!$E$44:$G$67,3,FALSE))),"OK","ERROR")))</f>
        <v>OK</v>
      </c>
      <c r="O74" s="126"/>
      <c r="P74"/>
      <c r="Q74"/>
      <c r="R74"/>
      <c r="S74"/>
      <c r="T74"/>
      <c r="U74" s="16"/>
    </row>
    <row r="75" spans="2:21" ht="10.15" customHeight="1">
      <c r="B75" s="15"/>
      <c r="C75" s="11"/>
      <c r="D75" s="163" t="s">
        <v>20</v>
      </c>
      <c r="E75" s="164" t="s">
        <v>21</v>
      </c>
      <c r="F75" s="40"/>
      <c r="G75" s="11"/>
      <c r="H75" s="141"/>
      <c r="I75" s="141"/>
      <c r="J75" s="141"/>
      <c r="K75" s="141"/>
      <c r="L75" s="141"/>
      <c r="M75" s="126"/>
      <c r="N75" s="174"/>
      <c r="O75" s="126"/>
      <c r="P75"/>
      <c r="Q75"/>
      <c r="R75"/>
      <c r="S75"/>
      <c r="T75"/>
      <c r="U75" s="16"/>
    </row>
    <row r="76" spans="2:21" ht="10.15" customHeight="1">
      <c r="B76" s="15"/>
      <c r="C76" s="11"/>
      <c r="D76" s="100"/>
      <c r="E76" s="11"/>
      <c r="F76" s="42" t="s">
        <v>22</v>
      </c>
      <c r="G76" s="11"/>
      <c r="H76" s="398"/>
      <c r="I76" s="398"/>
      <c r="J76" s="402" t="s">
        <v>66</v>
      </c>
      <c r="K76" s="398"/>
      <c r="L76" s="398"/>
      <c r="M76" s="126"/>
      <c r="N76" s="171" t="str">
        <f ca="1">IF(OR(ISERROR(VLOOKUP($E$7,Index!$E$44:$G$67,2,FALSE)),ISERROR(I76/H76)),"OK",(IF(AND(I76/H76&gt;=VLOOKUP($E$7,Index!$E$44:$G$67,2,FALSE),OR(VLOOKUP($E$7,Index!$E$44:$G$67,3,FALSE)="",I76/H76&lt;=VLOOKUP($E$7,Index!$E$44:$G$67,3,FALSE))),"OK","ERROR")))</f>
        <v>OK</v>
      </c>
      <c r="O76" s="126"/>
      <c r="P76"/>
      <c r="Q76"/>
      <c r="R76"/>
      <c r="S76"/>
      <c r="T76"/>
      <c r="U76" s="16"/>
    </row>
    <row r="77" spans="2:21" ht="10.15" customHeight="1">
      <c r="B77" s="15"/>
      <c r="C77" s="11"/>
      <c r="D77" s="100"/>
      <c r="E77" s="11"/>
      <c r="F77" s="42" t="s">
        <v>23</v>
      </c>
      <c r="G77" s="11"/>
      <c r="H77" s="398"/>
      <c r="I77" s="398"/>
      <c r="J77" s="402" t="s">
        <v>66</v>
      </c>
      <c r="K77" s="398"/>
      <c r="L77" s="398"/>
      <c r="M77" s="126"/>
      <c r="N77" s="171" t="str">
        <f ca="1">IF(OR(ISERROR(VLOOKUP($E$7,Index!$E$44:$G$67,2,FALSE)),ISERROR(I77/H77)),"OK",(IF(AND(I77/H77&gt;=VLOOKUP($E$7,Index!$E$44:$G$67,2,FALSE),OR(VLOOKUP($E$7,Index!$E$44:$G$67,3,FALSE)="",I77/H77&lt;=VLOOKUP($E$7,Index!$E$44:$G$67,3,FALSE))),"OK","ERROR")))</f>
        <v>OK</v>
      </c>
      <c r="O77" s="126"/>
      <c r="P77"/>
      <c r="Q77"/>
      <c r="R77"/>
      <c r="S77"/>
      <c r="T77"/>
      <c r="U77" s="16"/>
    </row>
    <row r="78" spans="2:21" ht="10.15" customHeight="1">
      <c r="B78" s="15"/>
      <c r="C78" s="11"/>
      <c r="D78" s="100"/>
      <c r="E78" s="11"/>
      <c r="F78" s="42" t="s">
        <v>57</v>
      </c>
      <c r="G78" s="11"/>
      <c r="H78" s="398"/>
      <c r="I78" s="398"/>
      <c r="J78" s="402" t="s">
        <v>66</v>
      </c>
      <c r="K78" s="398"/>
      <c r="L78" s="398"/>
      <c r="M78" s="126"/>
      <c r="N78" s="171" t="str">
        <f ca="1">IF(OR(ISERROR(VLOOKUP($E$7,Index!$E$44:$G$67,2,FALSE)),ISERROR(I78/H78)),"OK",(IF(AND(I78/H78&gt;=VLOOKUP($E$7,Index!$E$44:$G$67,2,FALSE),OR(VLOOKUP($E$7,Index!$E$44:$G$67,3,FALSE)="",I78/H78&lt;=VLOOKUP($E$7,Index!$E$44:$G$67,3,FALSE))),"OK","ERROR")))</f>
        <v>OK</v>
      </c>
      <c r="O78" s="126"/>
      <c r="P78"/>
      <c r="Q78"/>
      <c r="R78"/>
      <c r="S78"/>
      <c r="T78"/>
      <c r="U78" s="16"/>
    </row>
    <row r="79" spans="2:21" ht="10.15" customHeight="1">
      <c r="B79" s="15"/>
      <c r="C79" s="11"/>
      <c r="D79" s="100"/>
      <c r="E79" s="11"/>
      <c r="F79" s="42" t="s">
        <v>32</v>
      </c>
      <c r="G79" s="11"/>
      <c r="H79" s="398"/>
      <c r="I79" s="398"/>
      <c r="J79" s="402" t="s">
        <v>66</v>
      </c>
      <c r="K79" s="398"/>
      <c r="L79" s="398"/>
      <c r="M79" s="126"/>
      <c r="N79" s="171" t="str">
        <f ca="1">IF(OR(ISERROR(VLOOKUP($E$7,Index!$E$44:$G$67,2,FALSE)),ISERROR(I79/H79)),"OK",(IF(AND(I79/H79&gt;=VLOOKUP($E$7,Index!$E$44:$G$67,2,FALSE),OR(VLOOKUP($E$7,Index!$E$44:$G$67,3,FALSE)="",I79/H79&lt;=VLOOKUP($E$7,Index!$E$44:$G$67,3,FALSE))),"OK","ERROR")))</f>
        <v>OK</v>
      </c>
      <c r="O79" s="126"/>
      <c r="P79"/>
      <c r="Q79"/>
      <c r="R79"/>
      <c r="S79"/>
      <c r="T79"/>
      <c r="U79" s="16"/>
    </row>
    <row r="80" spans="2:21" ht="10.15" customHeight="1">
      <c r="B80" s="15"/>
      <c r="C80" s="11"/>
      <c r="D80" s="100"/>
      <c r="E80" s="11"/>
      <c r="F80" s="42" t="s">
        <v>8</v>
      </c>
      <c r="G80" s="11"/>
      <c r="H80" s="398"/>
      <c r="I80" s="398"/>
      <c r="J80" s="402" t="s">
        <v>66</v>
      </c>
      <c r="K80" s="398"/>
      <c r="L80" s="398"/>
      <c r="M80" s="126"/>
      <c r="N80" s="171" t="str">
        <f ca="1">IF(OR(ISERROR(VLOOKUP($E$7,Index!$E$44:$G$67,2,FALSE)),ISERROR(I80/H80)),"OK",(IF(AND(I80/H80&gt;=VLOOKUP($E$7,Index!$E$44:$G$67,2,FALSE),OR(VLOOKUP($E$7,Index!$E$44:$G$67,3,FALSE)="",I80/H80&lt;=VLOOKUP($E$7,Index!$E$44:$G$67,3,FALSE))),"OK","ERROR")))</f>
        <v>OK</v>
      </c>
      <c r="O80" s="126"/>
      <c r="P80"/>
      <c r="Q80"/>
      <c r="R80"/>
      <c r="S80"/>
      <c r="T80"/>
      <c r="U80" s="16"/>
    </row>
    <row r="81" spans="2:21" ht="10.15" customHeight="1">
      <c r="B81" s="15"/>
      <c r="C81" s="11"/>
      <c r="D81" s="161" t="s">
        <v>24</v>
      </c>
      <c r="E81" s="162" t="s">
        <v>25</v>
      </c>
      <c r="F81" s="10"/>
      <c r="G81" s="11"/>
      <c r="H81" s="399"/>
      <c r="I81" s="399"/>
      <c r="J81" s="455" t="s">
        <v>66</v>
      </c>
      <c r="K81" s="399"/>
      <c r="L81" s="399"/>
      <c r="M81" s="126"/>
      <c r="N81" s="173" t="str">
        <f ca="1">IF(OR(ISERROR(VLOOKUP($E$7,Index!$E$44:$G$67,2,FALSE)),ISERROR(I81/H81)),"OK",(IF(AND(I81/H81&gt;=VLOOKUP($E$7,Index!$E$44:$G$67,2,FALSE),OR(VLOOKUP($E$7,Index!$E$44:$G$67,3,FALSE)="",I81/H81&lt;=VLOOKUP($E$7,Index!$E$44:$G$67,3,FALSE))),"OK","ERROR")))</f>
        <v>OK</v>
      </c>
      <c r="O81" s="126"/>
      <c r="P81"/>
      <c r="Q81"/>
      <c r="R81"/>
      <c r="S81"/>
      <c r="T81"/>
      <c r="U81" s="16"/>
    </row>
    <row r="82" spans="2:21" ht="10.15" customHeight="1">
      <c r="B82" s="15"/>
      <c r="C82" s="11"/>
      <c r="D82" s="161" t="s">
        <v>26</v>
      </c>
      <c r="E82" s="162" t="s">
        <v>27</v>
      </c>
      <c r="F82" s="10"/>
      <c r="G82" s="11"/>
      <c r="H82" s="399"/>
      <c r="I82" s="399"/>
      <c r="J82" s="455" t="s">
        <v>66</v>
      </c>
      <c r="K82" s="399"/>
      <c r="L82" s="399"/>
      <c r="M82" s="126"/>
      <c r="N82" s="173" t="str">
        <f ca="1">IF(OR(ISERROR(VLOOKUP($E$7,Index!$E$44:$G$67,2,FALSE)),ISERROR(I82/H82)),"OK",(IF(AND(I82/H82&gt;=VLOOKUP($E$7,Index!$E$44:$G$67,2,FALSE),OR(VLOOKUP($E$7,Index!$E$44:$G$67,3,FALSE)="",I82/H82&lt;=VLOOKUP($E$7,Index!$E$44:$G$67,3,FALSE))),"OK","ERROR")))</f>
        <v>OK</v>
      </c>
      <c r="O82" s="126"/>
      <c r="P82"/>
      <c r="Q82"/>
      <c r="R82"/>
      <c r="S82"/>
      <c r="T82"/>
      <c r="U82" s="16"/>
    </row>
    <row r="83" spans="2:21" ht="10.15" customHeight="1">
      <c r="B83" s="15"/>
      <c r="C83" s="11"/>
      <c r="D83" s="11"/>
      <c r="E83" s="11"/>
      <c r="F83" s="11"/>
      <c r="G83" s="11"/>
      <c r="H83" s="126"/>
      <c r="I83" s="126"/>
      <c r="J83" s="126"/>
      <c r="K83" s="126"/>
      <c r="L83" s="126"/>
      <c r="M83" s="126"/>
      <c r="N83" s="128"/>
      <c r="O83" s="126"/>
      <c r="P83" s="126"/>
      <c r="Q83" s="126"/>
      <c r="R83" s="126"/>
      <c r="S83" s="126"/>
      <c r="T83" s="128"/>
      <c r="U83" s="16"/>
    </row>
    <row r="84" spans="2:21" ht="10.15" customHeight="1">
      <c r="B84" s="15"/>
      <c r="C84" s="189">
        <v>2</v>
      </c>
      <c r="D84" s="168" t="s">
        <v>300</v>
      </c>
      <c r="E84" s="167"/>
      <c r="F84" s="167"/>
      <c r="G84" s="186"/>
      <c r="H84" s="186"/>
      <c r="I84" s="186"/>
      <c r="J84" s="186"/>
      <c r="K84" s="186"/>
      <c r="L84" s="186"/>
      <c r="M84" s="186"/>
      <c r="N84" s="186"/>
      <c r="O84" s="186"/>
      <c r="P84" s="186"/>
      <c r="Q84" s="186"/>
      <c r="R84" s="186"/>
      <c r="S84" s="186"/>
      <c r="T84" s="186"/>
      <c r="U84" s="16"/>
    </row>
    <row r="85" spans="2:21" ht="10.15" customHeight="1">
      <c r="B85" s="15"/>
      <c r="C85" s="11"/>
      <c r="D85" s="96"/>
      <c r="E85" s="11"/>
      <c r="F85" s="11"/>
      <c r="G85" s="11"/>
      <c r="H85" s="126"/>
      <c r="I85" s="126"/>
      <c r="J85" s="126"/>
      <c r="K85" s="126"/>
      <c r="L85" s="126"/>
      <c r="M85" s="126"/>
      <c r="N85" s="128"/>
      <c r="O85" s="126"/>
      <c r="P85" s="128"/>
      <c r="Q85" s="128"/>
      <c r="R85" s="128"/>
      <c r="S85" s="126"/>
      <c r="T85" s="128"/>
      <c r="U85" s="16"/>
    </row>
    <row r="86" spans="2:21" ht="10.15" customHeight="1">
      <c r="B86" s="15"/>
      <c r="C86" s="11"/>
      <c r="D86" s="96"/>
      <c r="E86" s="11"/>
      <c r="F86" s="11"/>
      <c r="G86" s="11"/>
      <c r="H86" s="184"/>
      <c r="I86" s="233" t="s">
        <v>572</v>
      </c>
      <c r="J86" s="184"/>
      <c r="K86" s="184"/>
      <c r="L86" s="184"/>
      <c r="M86" s="126"/>
      <c r="N86" s="126"/>
      <c r="O86" s="126"/>
      <c r="P86"/>
      <c r="Q86"/>
      <c r="R86"/>
      <c r="S86"/>
      <c r="T86"/>
      <c r="U86" s="16"/>
    </row>
    <row r="87" spans="2:21" ht="56.25">
      <c r="B87" s="15"/>
      <c r="C87" s="11"/>
      <c r="D87" s="155" t="s">
        <v>0</v>
      </c>
      <c r="E87" s="188" t="s">
        <v>11</v>
      </c>
      <c r="F87" s="156"/>
      <c r="G87" s="11"/>
      <c r="H87" s="158" t="s">
        <v>58</v>
      </c>
      <c r="I87" s="335" t="s">
        <v>551</v>
      </c>
      <c r="J87" s="158" t="s">
        <v>69</v>
      </c>
      <c r="K87" s="158" t="s">
        <v>13</v>
      </c>
      <c r="L87" s="158" t="s">
        <v>14</v>
      </c>
      <c r="M87" s="126"/>
      <c r="N87" s="158" t="s">
        <v>641</v>
      </c>
      <c r="O87" s="126"/>
      <c r="P87"/>
      <c r="Q87"/>
      <c r="R87"/>
      <c r="S87"/>
      <c r="T87"/>
      <c r="U87" s="16"/>
    </row>
    <row r="88" spans="2:21" ht="10.15" customHeight="1">
      <c r="B88" s="15"/>
      <c r="C88" s="11"/>
      <c r="D88" s="100"/>
      <c r="E88" s="41"/>
      <c r="F88" s="42"/>
      <c r="G88" s="11"/>
      <c r="H88" s="135"/>
      <c r="I88" s="131" t="s">
        <v>54</v>
      </c>
      <c r="J88" s="131" t="s">
        <v>54</v>
      </c>
      <c r="K88" s="131" t="s">
        <v>54</v>
      </c>
      <c r="L88" s="131" t="s">
        <v>54</v>
      </c>
      <c r="M88" s="126"/>
      <c r="N88" s="169"/>
      <c r="O88" s="126"/>
      <c r="P88"/>
      <c r="Q88"/>
      <c r="R88"/>
      <c r="S88"/>
      <c r="T88"/>
      <c r="U88" s="16"/>
    </row>
    <row r="89" spans="2:21" ht="10.15" customHeight="1">
      <c r="B89" s="15"/>
      <c r="C89" s="11"/>
      <c r="D89" s="159" t="s">
        <v>28</v>
      </c>
      <c r="E89" s="160" t="s">
        <v>2</v>
      </c>
      <c r="F89" s="42"/>
      <c r="G89" s="11"/>
      <c r="H89" s="135"/>
      <c r="I89" s="132"/>
      <c r="J89" s="132"/>
      <c r="K89" s="132"/>
      <c r="L89" s="132"/>
      <c r="M89" s="126"/>
      <c r="N89" s="170"/>
      <c r="O89" s="126"/>
      <c r="P89"/>
      <c r="Q89"/>
      <c r="R89"/>
      <c r="S89"/>
      <c r="T89"/>
      <c r="U89" s="16"/>
    </row>
    <row r="90" spans="2:21" ht="10.15" customHeight="1">
      <c r="B90" s="15"/>
      <c r="C90" s="11"/>
      <c r="D90" s="100"/>
      <c r="E90" s="41"/>
      <c r="F90" s="133" t="s">
        <v>3</v>
      </c>
      <c r="G90" s="11"/>
      <c r="H90" s="135"/>
      <c r="I90" s="135"/>
      <c r="J90" s="135"/>
      <c r="K90" s="135"/>
      <c r="L90" s="135"/>
      <c r="M90" s="126"/>
      <c r="N90" s="176"/>
      <c r="O90" s="126"/>
      <c r="P90"/>
      <c r="Q90"/>
      <c r="R90"/>
      <c r="S90"/>
      <c r="T90"/>
      <c r="U90" s="16"/>
    </row>
    <row r="91" spans="2:21" ht="10.15" customHeight="1">
      <c r="B91" s="15"/>
      <c r="C91" s="11"/>
      <c r="D91" s="100"/>
      <c r="E91" s="41"/>
      <c r="F91" s="42" t="s">
        <v>4</v>
      </c>
      <c r="G91" s="11"/>
      <c r="H91" s="398"/>
      <c r="I91" s="398"/>
      <c r="J91" s="398"/>
      <c r="K91" s="398"/>
      <c r="L91" s="398"/>
      <c r="M91" s="126"/>
      <c r="N91" s="171" t="str">
        <f ca="1">IF(OR(ISERROR(VLOOKUP($E$7,Index!$E$44:$G$67,2,FALSE)),ISERROR(I91/H91)),"OK",(IF(AND(I91/H91&gt;=VLOOKUP($E$7,Index!$E$44:$G$67,2,FALSE),OR(VLOOKUP($E$7,Index!$E$44:$G$67,3,FALSE)="",I91/H91&lt;=VLOOKUP($E$7,Index!$E$44:$G$67,3,FALSE))),"OK","ERROR")))</f>
        <v>OK</v>
      </c>
      <c r="O91" s="126"/>
      <c r="P91"/>
      <c r="Q91"/>
      <c r="R91"/>
      <c r="S91"/>
      <c r="T91"/>
      <c r="U91" s="16"/>
    </row>
    <row r="92" spans="2:21" ht="10.15" customHeight="1">
      <c r="B92" s="15"/>
      <c r="C92" s="11"/>
      <c r="D92" s="100"/>
      <c r="E92" s="41"/>
      <c r="F92" s="42" t="s">
        <v>5</v>
      </c>
      <c r="G92" s="11"/>
      <c r="H92" s="398"/>
      <c r="I92" s="398"/>
      <c r="J92" s="398"/>
      <c r="K92" s="398"/>
      <c r="L92" s="398"/>
      <c r="M92" s="126"/>
      <c r="N92" s="171" t="str">
        <f ca="1">IF(OR(ISERROR(VLOOKUP($E$7,Index!$E$44:$G$67,2,FALSE)),ISERROR(I92/H92)),"OK",(IF(AND(I92/H92&gt;=VLOOKUP($E$7,Index!$E$44:$G$67,2,FALSE),OR(VLOOKUP($E$7,Index!$E$44:$G$67,3,FALSE)="",I92/H92&lt;=VLOOKUP($E$7,Index!$E$44:$G$67,3,FALSE))),"OK","ERROR")))</f>
        <v>OK</v>
      </c>
      <c r="O92" s="126"/>
      <c r="P92"/>
      <c r="Q92"/>
      <c r="R92"/>
      <c r="S92"/>
      <c r="T92"/>
      <c r="U92" s="16"/>
    </row>
    <row r="93" spans="2:21" ht="10.15" customHeight="1">
      <c r="B93" s="15"/>
      <c r="C93" s="11"/>
      <c r="D93" s="100"/>
      <c r="E93" s="41"/>
      <c r="F93" s="42" t="s">
        <v>6</v>
      </c>
      <c r="G93" s="11"/>
      <c r="H93" s="398"/>
      <c r="I93" s="398"/>
      <c r="J93" s="398"/>
      <c r="K93" s="398"/>
      <c r="L93" s="398"/>
      <c r="M93" s="126"/>
      <c r="N93" s="171" t="str">
        <f ca="1">IF(OR(ISERROR(VLOOKUP($E$7,Index!$E$44:$G$67,2,FALSE)),ISERROR(I93/H93)),"OK",(IF(AND(I93/H93&gt;=VLOOKUP($E$7,Index!$E$44:$G$67,2,FALSE),OR(VLOOKUP($E$7,Index!$E$44:$G$67,3,FALSE)="",I93/H93&lt;=VLOOKUP($E$7,Index!$E$44:$G$67,3,FALSE))),"OK","ERROR")))</f>
        <v>OK</v>
      </c>
      <c r="O93" s="126"/>
      <c r="P93"/>
      <c r="Q93"/>
      <c r="R93"/>
      <c r="S93"/>
      <c r="T93"/>
      <c r="U93" s="16"/>
    </row>
    <row r="94" spans="2:21" ht="10.15" customHeight="1">
      <c r="B94" s="15"/>
      <c r="C94" s="11"/>
      <c r="D94" s="100"/>
      <c r="E94" s="41"/>
      <c r="F94" s="42" t="s">
        <v>8</v>
      </c>
      <c r="G94" s="11"/>
      <c r="H94" s="398"/>
      <c r="I94" s="398"/>
      <c r="J94" s="398"/>
      <c r="K94" s="398"/>
      <c r="L94" s="398"/>
      <c r="M94" s="126"/>
      <c r="N94" s="171" t="str">
        <f ca="1">IF(OR(ISERROR(VLOOKUP($E$7,Index!$E$44:$G$67,2,FALSE)),ISERROR(I94/H94)),"OK",(IF(AND(I94/H94&gt;=VLOOKUP($E$7,Index!$E$44:$G$67,2,FALSE),OR(VLOOKUP($E$7,Index!$E$44:$G$67,3,FALSE)="",I94/H94&lt;=VLOOKUP($E$7,Index!$E$44:$G$67,3,FALSE))),"OK","ERROR")))</f>
        <v>OK</v>
      </c>
      <c r="O94" s="126"/>
      <c r="P94"/>
      <c r="Q94"/>
      <c r="R94"/>
      <c r="S94"/>
      <c r="T94"/>
      <c r="U94" s="16"/>
    </row>
    <row r="95" spans="2:21" ht="10.15" customHeight="1">
      <c r="B95" s="15"/>
      <c r="C95" s="11"/>
      <c r="D95" s="100"/>
      <c r="E95" s="41"/>
      <c r="F95" s="42"/>
      <c r="G95" s="11"/>
      <c r="H95" s="139"/>
      <c r="I95" s="139"/>
      <c r="J95" s="139"/>
      <c r="K95" s="139"/>
      <c r="L95" s="139"/>
      <c r="M95" s="126"/>
      <c r="N95" s="138"/>
      <c r="O95" s="126"/>
      <c r="P95"/>
      <c r="Q95"/>
      <c r="R95"/>
      <c r="S95"/>
      <c r="T95"/>
      <c r="U95" s="16"/>
    </row>
    <row r="96" spans="2:21" ht="10.15" customHeight="1">
      <c r="B96" s="15"/>
      <c r="C96" s="11"/>
      <c r="D96" s="100"/>
      <c r="E96" s="41"/>
      <c r="F96" s="133" t="s">
        <v>9</v>
      </c>
      <c r="G96" s="11"/>
      <c r="H96" s="139"/>
      <c r="I96" s="139"/>
      <c r="J96" s="139"/>
      <c r="K96" s="139"/>
      <c r="L96" s="139"/>
      <c r="M96" s="126"/>
      <c r="N96" s="138"/>
      <c r="O96" s="126"/>
      <c r="P96"/>
      <c r="Q96"/>
      <c r="R96"/>
      <c r="S96"/>
      <c r="T96"/>
      <c r="U96" s="16"/>
    </row>
    <row r="97" spans="1:21" ht="10.15" customHeight="1">
      <c r="B97" s="15"/>
      <c r="C97" s="11"/>
      <c r="D97" s="100"/>
      <c r="E97" s="41"/>
      <c r="F97" s="42" t="s">
        <v>10</v>
      </c>
      <c r="G97" s="11"/>
      <c r="H97" s="398"/>
      <c r="I97" s="398"/>
      <c r="J97" s="398"/>
      <c r="K97" s="398"/>
      <c r="L97" s="398"/>
      <c r="M97" s="126"/>
      <c r="N97" s="171" t="str">
        <f ca="1">IF(OR(ISERROR(VLOOKUP($E$7,Index!$E$44:$G$67,2,FALSE)),ISERROR(I97/H97)),"OK",(IF(AND(I97/H97&gt;=VLOOKUP($E$7,Index!$E$44:$G$67,2,FALSE),OR(VLOOKUP($E$7,Index!$E$44:$G$67,3,FALSE)="",I97/H97&lt;=VLOOKUP($E$7,Index!$E$44:$G$67,3,FALSE))),"OK","ERROR")))</f>
        <v>OK</v>
      </c>
      <c r="O97" s="126"/>
      <c r="P97"/>
      <c r="Q97"/>
      <c r="R97"/>
      <c r="S97"/>
      <c r="T97"/>
      <c r="U97" s="16"/>
    </row>
    <row r="98" spans="1:21" ht="10.15" customHeight="1">
      <c r="B98" s="15"/>
      <c r="C98" s="11"/>
      <c r="D98" s="100"/>
      <c r="E98" s="41"/>
      <c r="F98" s="42" t="s">
        <v>22</v>
      </c>
      <c r="G98" s="11"/>
      <c r="H98" s="398"/>
      <c r="I98" s="398"/>
      <c r="J98" s="398"/>
      <c r="K98" s="398"/>
      <c r="L98" s="398"/>
      <c r="M98" s="126"/>
      <c r="N98" s="171" t="str">
        <f ca="1">IF(OR(ISERROR(VLOOKUP($E$7,Index!$E$44:$G$67,2,FALSE)),ISERROR(I98/H98)),"OK",(IF(AND(I98/H98&gt;=VLOOKUP($E$7,Index!$E$44:$G$67,2,FALSE),OR(VLOOKUP($E$7,Index!$E$44:$G$67,3,FALSE)="",I98/H98&lt;=VLOOKUP($E$7,Index!$E$44:$G$67,3,FALSE))),"OK","ERROR")))</f>
        <v>OK</v>
      </c>
      <c r="O98" s="126"/>
      <c r="P98"/>
      <c r="Q98"/>
      <c r="R98"/>
      <c r="S98"/>
      <c r="T98"/>
      <c r="U98" s="16"/>
    </row>
    <row r="99" spans="1:21" ht="10.15" customHeight="1">
      <c r="B99" s="15"/>
      <c r="C99" s="11"/>
      <c r="D99" s="100"/>
      <c r="E99" s="41"/>
      <c r="F99" s="48" t="s">
        <v>23</v>
      </c>
      <c r="G99" s="11"/>
      <c r="H99" s="398"/>
      <c r="I99" s="398"/>
      <c r="J99" s="402" t="s">
        <v>66</v>
      </c>
      <c r="K99" s="398"/>
      <c r="L99" s="398"/>
      <c r="M99" s="126"/>
      <c r="N99" s="171" t="str">
        <f ca="1">IF(OR(ISERROR(VLOOKUP($E$7,Index!$E$44:$G$67,2,FALSE)),ISERROR(I99/H99)),"OK",(IF(AND(I99/H99&gt;=VLOOKUP($E$7,Index!$E$44:$G$67,2,FALSE),OR(VLOOKUP($E$7,Index!$E$44:$G$67,3,FALSE)="",I99/H99&lt;=VLOOKUP($E$7,Index!$E$44:$G$67,3,FALSE))),"OK","ERROR")))</f>
        <v>OK</v>
      </c>
      <c r="O99" s="126"/>
      <c r="P99"/>
      <c r="Q99"/>
      <c r="R99"/>
      <c r="S99"/>
      <c r="T99"/>
      <c r="U99" s="16"/>
    </row>
    <row r="100" spans="1:21" ht="10.15" customHeight="1">
      <c r="B100" s="15"/>
      <c r="C100" s="11"/>
      <c r="D100" s="100"/>
      <c r="E100" s="41"/>
      <c r="F100" s="48" t="s">
        <v>57</v>
      </c>
      <c r="G100" s="11"/>
      <c r="H100" s="398"/>
      <c r="I100" s="398"/>
      <c r="J100" s="402" t="s">
        <v>66</v>
      </c>
      <c r="K100" s="398"/>
      <c r="L100" s="398"/>
      <c r="M100" s="126"/>
      <c r="N100" s="171" t="str">
        <f ca="1">IF(OR(ISERROR(VLOOKUP($E$7,Index!$E$44:$G$67,2,FALSE)),ISERROR(I100/H100)),"OK",(IF(AND(I100/H100&gt;=VLOOKUP($E$7,Index!$E$44:$G$67,2,FALSE),OR(VLOOKUP($E$7,Index!$E$44:$G$67,3,FALSE)="",I100/H100&lt;=VLOOKUP($E$7,Index!$E$44:$G$67,3,FALSE))),"OK","ERROR")))</f>
        <v>OK</v>
      </c>
      <c r="O100" s="126"/>
      <c r="P100"/>
      <c r="Q100"/>
      <c r="R100"/>
      <c r="S100"/>
      <c r="T100"/>
      <c r="U100" s="16"/>
    </row>
    <row r="101" spans="1:21" ht="10.15" customHeight="1">
      <c r="B101" s="15"/>
      <c r="C101" s="11"/>
      <c r="D101" s="100"/>
      <c r="E101" s="41"/>
      <c r="F101" s="48" t="s">
        <v>32</v>
      </c>
      <c r="G101" s="11"/>
      <c r="H101" s="398"/>
      <c r="I101" s="398"/>
      <c r="J101" s="402" t="s">
        <v>66</v>
      </c>
      <c r="K101" s="398"/>
      <c r="L101" s="398"/>
      <c r="M101" s="126"/>
      <c r="N101" s="171" t="str">
        <f ca="1">IF(OR(ISERROR(VLOOKUP($E$7,Index!$E$44:$G$67,2,FALSE)),ISERROR(I101/H101)),"OK",(IF(AND(I101/H101&gt;=VLOOKUP($E$7,Index!$E$44:$G$67,2,FALSE),OR(VLOOKUP($E$7,Index!$E$44:$G$67,3,FALSE)="",I101/H101&lt;=VLOOKUP($E$7,Index!$E$44:$G$67,3,FALSE))),"OK","ERROR")))</f>
        <v>OK</v>
      </c>
      <c r="O101" s="126"/>
      <c r="P101"/>
      <c r="Q101"/>
      <c r="R101"/>
      <c r="S101"/>
      <c r="T101"/>
      <c r="U101" s="16"/>
    </row>
    <row r="102" spans="1:21" ht="10.15" customHeight="1">
      <c r="B102" s="15"/>
      <c r="C102" s="11"/>
      <c r="D102" s="100"/>
      <c r="E102" s="41"/>
      <c r="F102" s="42" t="s">
        <v>8</v>
      </c>
      <c r="G102" s="11"/>
      <c r="H102" s="398"/>
      <c r="I102" s="398"/>
      <c r="J102" s="398"/>
      <c r="K102" s="398"/>
      <c r="L102" s="398"/>
      <c r="M102" s="126"/>
      <c r="N102" s="171" t="str">
        <f ca="1">IF(OR(ISERROR(VLOOKUP($E$7,Index!$E$44:$G$67,2,FALSE)),ISERROR(I102/H102)),"OK",(IF(AND(I102/H102&gt;=VLOOKUP($E$7,Index!$E$44:$G$67,2,FALSE),OR(VLOOKUP($E$7,Index!$E$44:$G$67,3,FALSE)="",I102/H102&lt;=VLOOKUP($E$7,Index!$E$44:$G$67,3,FALSE))),"OK","ERROR")))</f>
        <v>OK</v>
      </c>
      <c r="O102" s="126"/>
      <c r="P102"/>
      <c r="Q102"/>
      <c r="R102"/>
      <c r="S102"/>
      <c r="T102"/>
      <c r="U102" s="16"/>
    </row>
    <row r="103" spans="1:21" ht="10.15" customHeight="1">
      <c r="B103" s="15"/>
      <c r="C103" s="11"/>
      <c r="D103" s="100"/>
      <c r="E103" s="160" t="s">
        <v>15</v>
      </c>
      <c r="F103" s="42"/>
      <c r="G103" s="11"/>
      <c r="H103" s="139"/>
      <c r="I103" s="139"/>
      <c r="J103" s="139"/>
      <c r="K103" s="139"/>
      <c r="L103" s="139"/>
      <c r="M103" s="126"/>
      <c r="N103" s="138"/>
      <c r="O103" s="126"/>
      <c r="P103"/>
      <c r="Q103"/>
      <c r="R103"/>
      <c r="S103"/>
      <c r="T103"/>
      <c r="U103" s="16"/>
    </row>
    <row r="104" spans="1:21" ht="10.15" customHeight="1">
      <c r="B104" s="15"/>
      <c r="C104" s="11"/>
      <c r="D104" s="100"/>
      <c r="E104" s="41"/>
      <c r="F104" s="42" t="s">
        <v>16</v>
      </c>
      <c r="G104" s="11"/>
      <c r="H104" s="398"/>
      <c r="I104" s="398"/>
      <c r="J104" s="398"/>
      <c r="K104" s="398"/>
      <c r="L104" s="398"/>
      <c r="M104" s="126"/>
      <c r="N104" s="171" t="str">
        <f ca="1">IF(OR(ISERROR(VLOOKUP($E$7,Index!$E$44:$G$67,2,FALSE)),ISERROR(I104/H104)),"OK",(IF(AND(I104/H104&gt;=VLOOKUP($E$7,Index!$E$44:$G$67,2,FALSE),OR(VLOOKUP($E$7,Index!$E$44:$G$67,3,FALSE)="",I104/H104&lt;=VLOOKUP($E$7,Index!$E$44:$G$67,3,FALSE))),"OK","ERROR")))</f>
        <v>OK</v>
      </c>
      <c r="O104" s="126"/>
      <c r="P104"/>
      <c r="Q104"/>
      <c r="R104"/>
      <c r="S104"/>
      <c r="T104"/>
      <c r="U104" s="16"/>
    </row>
    <row r="105" spans="1:21" ht="10.15" customHeight="1">
      <c r="B105" s="15"/>
      <c r="C105" s="11"/>
      <c r="D105" s="100"/>
      <c r="E105" s="41"/>
      <c r="F105" s="42" t="s">
        <v>17</v>
      </c>
      <c r="G105" s="11"/>
      <c r="H105" s="398"/>
      <c r="I105" s="398"/>
      <c r="J105" s="398"/>
      <c r="K105" s="398"/>
      <c r="L105" s="398"/>
      <c r="M105" s="126"/>
      <c r="N105" s="171" t="str">
        <f ca="1">IF(OR(ISERROR(VLOOKUP($E$7,Index!$E$44:$G$67,2,FALSE)),ISERROR(I105/H105)),"OK",(IF(AND(I105/H105&gt;=VLOOKUP($E$7,Index!$E$44:$G$67,2,FALSE),OR(VLOOKUP($E$7,Index!$E$44:$G$67,3,FALSE)="",I105/H105&lt;=VLOOKUP($E$7,Index!$E$44:$G$67,3,FALSE))),"OK","ERROR")))</f>
        <v>OK</v>
      </c>
      <c r="O105" s="126"/>
      <c r="P105"/>
      <c r="Q105"/>
      <c r="R105"/>
      <c r="S105"/>
      <c r="T105"/>
      <c r="U105" s="16"/>
    </row>
    <row r="106" spans="1:21" ht="10.15" customHeight="1">
      <c r="B106" s="15"/>
      <c r="C106" s="11"/>
      <c r="D106" s="99"/>
      <c r="E106" s="43"/>
      <c r="F106" s="44" t="s">
        <v>8</v>
      </c>
      <c r="G106" s="11"/>
      <c r="H106" s="400"/>
      <c r="I106" s="400"/>
      <c r="J106" s="400"/>
      <c r="K106" s="400"/>
      <c r="L106" s="400"/>
      <c r="M106" s="126"/>
      <c r="N106" s="175" t="str">
        <f ca="1">IF(OR(ISERROR(VLOOKUP($E$7,Index!$E$44:$G$67,2,FALSE)),ISERROR(I106/H106)),"OK",(IF(AND(I106/H106&gt;=VLOOKUP($E$7,Index!$E$44:$G$67,2,FALSE),OR(VLOOKUP($E$7,Index!$E$44:$G$67,3,FALSE)="",I106/H106&lt;=VLOOKUP($E$7,Index!$E$44:$G$67,3,FALSE))),"OK","ERROR")))</f>
        <v>OK</v>
      </c>
      <c r="O106" s="126"/>
      <c r="P106"/>
      <c r="Q106"/>
      <c r="R106"/>
      <c r="S106"/>
      <c r="T106"/>
      <c r="U106" s="16"/>
    </row>
    <row r="107" spans="1:21" ht="10.15" hidden="1" customHeight="1">
      <c r="A107" s="4" t="s">
        <v>298</v>
      </c>
      <c r="B107" s="15"/>
      <c r="C107" s="11"/>
      <c r="D107" s="11"/>
      <c r="E107" s="11"/>
      <c r="F107" s="11"/>
      <c r="G107" s="11"/>
      <c r="H107" s="126"/>
      <c r="I107" s="126"/>
      <c r="J107" s="126"/>
      <c r="K107" s="126"/>
      <c r="L107" s="126"/>
      <c r="M107" s="126"/>
      <c r="N107" s="126"/>
      <c r="O107" s="126"/>
      <c r="P107" s="126"/>
      <c r="Q107" s="126"/>
      <c r="R107" s="126"/>
      <c r="S107" s="126"/>
      <c r="T107" s="126"/>
      <c r="U107" s="16"/>
    </row>
    <row r="108" spans="1:21" ht="10.15" hidden="1" customHeight="1">
      <c r="A108" s="4" t="s">
        <v>299</v>
      </c>
      <c r="B108" s="15"/>
      <c r="C108" s="11"/>
      <c r="D108" s="11"/>
      <c r="E108" s="11"/>
      <c r="F108" s="11"/>
      <c r="G108" s="11"/>
      <c r="H108" s="126"/>
      <c r="I108" s="126"/>
      <c r="J108" s="126"/>
      <c r="K108" s="126"/>
      <c r="L108" s="126"/>
      <c r="M108" s="126"/>
      <c r="N108" s="126"/>
      <c r="O108" s="126"/>
      <c r="P108" s="126"/>
      <c r="Q108" s="126"/>
      <c r="R108" s="126"/>
      <c r="S108" s="126"/>
      <c r="T108" s="126"/>
      <c r="U108" s="16"/>
    </row>
    <row r="109" spans="1:21" ht="10.15" hidden="1" customHeight="1">
      <c r="A109" s="4" t="s">
        <v>299</v>
      </c>
      <c r="B109" s="15"/>
      <c r="C109" s="11"/>
      <c r="D109" s="11"/>
      <c r="E109" s="11"/>
      <c r="F109" s="11"/>
      <c r="G109" s="11"/>
      <c r="H109" s="126"/>
      <c r="I109" s="126"/>
      <c r="J109" s="126"/>
      <c r="K109" s="126"/>
      <c r="L109" s="126"/>
      <c r="M109" s="126"/>
      <c r="N109" s="126"/>
      <c r="O109" s="126"/>
      <c r="P109" s="126"/>
      <c r="Q109" s="126"/>
      <c r="R109" s="126"/>
      <c r="S109" s="126"/>
      <c r="T109" s="126"/>
      <c r="U109" s="16"/>
    </row>
    <row r="110" spans="1:21" ht="10.15" hidden="1" customHeight="1">
      <c r="A110" s="4" t="s">
        <v>116</v>
      </c>
      <c r="B110" s="15"/>
      <c r="C110" s="11"/>
      <c r="D110" s="11"/>
      <c r="E110" s="11"/>
      <c r="F110" s="11"/>
      <c r="G110" s="11"/>
      <c r="H110" s="126"/>
      <c r="I110" s="126"/>
      <c r="J110" s="126"/>
      <c r="K110" s="126"/>
      <c r="L110" s="126"/>
      <c r="M110" s="126"/>
      <c r="N110" s="126"/>
      <c r="O110" s="126"/>
      <c r="P110" s="126"/>
      <c r="Q110" s="126"/>
      <c r="R110" s="126"/>
      <c r="S110" s="126"/>
      <c r="T110" s="126"/>
      <c r="U110" s="16"/>
    </row>
    <row r="111" spans="1:21" ht="10.15" hidden="1" customHeight="1">
      <c r="A111" s="4" t="s">
        <v>116</v>
      </c>
      <c r="B111" s="15"/>
      <c r="C111" s="11"/>
      <c r="D111" s="11"/>
      <c r="E111" s="11"/>
      <c r="F111" s="11"/>
      <c r="G111" s="11"/>
      <c r="H111" s="126"/>
      <c r="I111" s="126"/>
      <c r="J111" s="126"/>
      <c r="K111" s="126"/>
      <c r="L111" s="126"/>
      <c r="M111" s="126"/>
      <c r="N111" s="126"/>
      <c r="O111" s="126"/>
      <c r="P111" s="126"/>
      <c r="Q111" s="126"/>
      <c r="R111" s="126"/>
      <c r="S111" s="126"/>
      <c r="T111" s="126"/>
      <c r="U111" s="16"/>
    </row>
    <row r="112" spans="1:21" ht="10.15" hidden="1" customHeight="1">
      <c r="A112" s="4" t="s">
        <v>116</v>
      </c>
      <c r="B112" s="15"/>
      <c r="C112" s="11"/>
      <c r="D112" s="11"/>
      <c r="E112" s="11"/>
      <c r="F112" s="11"/>
      <c r="G112" s="11"/>
      <c r="H112" s="126"/>
      <c r="I112" s="126"/>
      <c r="J112" s="126"/>
      <c r="K112" s="126"/>
      <c r="L112" s="126"/>
      <c r="M112" s="126"/>
      <c r="N112" s="126"/>
      <c r="O112" s="126"/>
      <c r="P112" s="126"/>
      <c r="Q112" s="126"/>
      <c r="R112" s="126"/>
      <c r="S112" s="126"/>
      <c r="T112" s="126"/>
      <c r="U112" s="16"/>
    </row>
    <row r="113" spans="1:21" ht="10.15" hidden="1" customHeight="1">
      <c r="A113" s="4" t="s">
        <v>116</v>
      </c>
      <c r="B113" s="15"/>
      <c r="C113" s="11"/>
      <c r="D113" s="11"/>
      <c r="E113" s="11"/>
      <c r="F113" s="11"/>
      <c r="G113" s="11"/>
      <c r="H113" s="126"/>
      <c r="I113" s="126"/>
      <c r="J113" s="126"/>
      <c r="K113" s="126"/>
      <c r="L113" s="126"/>
      <c r="M113" s="126"/>
      <c r="N113" s="126"/>
      <c r="O113" s="126"/>
      <c r="P113" s="126"/>
      <c r="Q113" s="126"/>
      <c r="R113" s="126"/>
      <c r="S113" s="126"/>
      <c r="T113" s="126"/>
      <c r="U113" s="16"/>
    </row>
    <row r="114" spans="1:21" ht="10.15" hidden="1" customHeight="1">
      <c r="A114" s="4" t="s">
        <v>116</v>
      </c>
      <c r="B114" s="15"/>
      <c r="C114" s="11"/>
      <c r="D114" s="11"/>
      <c r="E114" s="11"/>
      <c r="F114" s="11"/>
      <c r="G114" s="11"/>
      <c r="H114" s="126"/>
      <c r="I114" s="126"/>
      <c r="J114" s="126"/>
      <c r="K114" s="126"/>
      <c r="L114" s="126"/>
      <c r="M114" s="126"/>
      <c r="N114" s="126"/>
      <c r="O114" s="126"/>
      <c r="P114" s="126"/>
      <c r="Q114" s="126"/>
      <c r="R114" s="126"/>
      <c r="S114" s="126"/>
      <c r="T114" s="126"/>
      <c r="U114" s="16"/>
    </row>
    <row r="115" spans="1:21" ht="10.15" hidden="1" customHeight="1">
      <c r="A115" s="4" t="s">
        <v>116</v>
      </c>
      <c r="B115" s="15"/>
      <c r="C115" s="11"/>
      <c r="D115" s="11"/>
      <c r="E115" s="11"/>
      <c r="F115" s="11"/>
      <c r="G115" s="11"/>
      <c r="H115" s="126"/>
      <c r="I115" s="126"/>
      <c r="J115" s="126"/>
      <c r="K115" s="126"/>
      <c r="L115" s="126"/>
      <c r="M115" s="126"/>
      <c r="N115" s="126"/>
      <c r="O115" s="126"/>
      <c r="P115" s="126"/>
      <c r="Q115" s="126"/>
      <c r="R115" s="126"/>
      <c r="S115" s="126"/>
      <c r="T115" s="126"/>
      <c r="U115" s="16"/>
    </row>
    <row r="116" spans="1:21" ht="10.15" hidden="1" customHeight="1">
      <c r="A116" s="4" t="s">
        <v>116</v>
      </c>
      <c r="B116" s="15"/>
      <c r="C116" s="11"/>
      <c r="D116" s="11"/>
      <c r="E116" s="11"/>
      <c r="F116" s="11"/>
      <c r="G116" s="11"/>
      <c r="H116" s="126"/>
      <c r="I116" s="126"/>
      <c r="J116" s="126"/>
      <c r="K116" s="126"/>
      <c r="L116" s="126"/>
      <c r="M116" s="126"/>
      <c r="N116" s="126"/>
      <c r="O116" s="126"/>
      <c r="P116" s="126"/>
      <c r="Q116" s="126"/>
      <c r="R116" s="126"/>
      <c r="S116" s="126"/>
      <c r="T116" s="126"/>
      <c r="U116" s="16"/>
    </row>
    <row r="117" spans="1:21" ht="10.15" hidden="1" customHeight="1">
      <c r="A117" s="4" t="s">
        <v>116</v>
      </c>
      <c r="B117" s="15"/>
      <c r="C117" s="11"/>
      <c r="D117" s="11"/>
      <c r="E117" s="11"/>
      <c r="F117" s="11"/>
      <c r="G117" s="11"/>
      <c r="H117" s="126"/>
      <c r="I117" s="126"/>
      <c r="J117" s="126"/>
      <c r="K117" s="126"/>
      <c r="L117" s="126"/>
      <c r="M117" s="126"/>
      <c r="N117" s="126"/>
      <c r="O117" s="126"/>
      <c r="P117" s="126"/>
      <c r="Q117" s="126"/>
      <c r="R117" s="126"/>
      <c r="S117" s="126"/>
      <c r="T117" s="126"/>
      <c r="U117" s="16"/>
    </row>
    <row r="118" spans="1:21" ht="10.15" hidden="1" customHeight="1">
      <c r="A118" s="4" t="s">
        <v>116</v>
      </c>
      <c r="B118" s="15"/>
      <c r="C118" s="11"/>
      <c r="D118" s="11"/>
      <c r="E118" s="11"/>
      <c r="F118" s="11"/>
      <c r="G118" s="11"/>
      <c r="H118" s="126"/>
      <c r="I118" s="126"/>
      <c r="J118" s="126"/>
      <c r="K118" s="126"/>
      <c r="L118" s="126"/>
      <c r="M118" s="126"/>
      <c r="N118" s="126"/>
      <c r="O118" s="126"/>
      <c r="P118" s="126"/>
      <c r="Q118" s="126"/>
      <c r="R118" s="126"/>
      <c r="S118" s="126"/>
      <c r="T118" s="126"/>
      <c r="U118" s="16"/>
    </row>
    <row r="119" spans="1:21" ht="10.15" hidden="1" customHeight="1">
      <c r="A119" s="4" t="s">
        <v>116</v>
      </c>
      <c r="B119" s="15"/>
      <c r="C119" s="11"/>
      <c r="D119" s="11"/>
      <c r="E119" s="11"/>
      <c r="F119" s="11"/>
      <c r="G119" s="11"/>
      <c r="H119" s="126"/>
      <c r="I119" s="126"/>
      <c r="J119" s="126"/>
      <c r="K119" s="126"/>
      <c r="L119" s="126"/>
      <c r="M119" s="126"/>
      <c r="N119" s="126"/>
      <c r="O119" s="126"/>
      <c r="P119" s="126"/>
      <c r="Q119" s="126"/>
      <c r="R119" s="126"/>
      <c r="S119" s="126"/>
      <c r="T119" s="126"/>
      <c r="U119" s="16"/>
    </row>
    <row r="120" spans="1:21" ht="10.15" hidden="1" customHeight="1">
      <c r="A120" s="4" t="s">
        <v>116</v>
      </c>
      <c r="B120" s="15"/>
      <c r="C120" s="11"/>
      <c r="D120" s="11"/>
      <c r="E120" s="11"/>
      <c r="F120" s="11"/>
      <c r="G120" s="11"/>
      <c r="H120" s="126"/>
      <c r="I120" s="126"/>
      <c r="J120" s="126"/>
      <c r="K120" s="126"/>
      <c r="L120" s="126"/>
      <c r="M120" s="126"/>
      <c r="N120" s="126"/>
      <c r="O120" s="126"/>
      <c r="P120" s="126"/>
      <c r="Q120" s="126"/>
      <c r="R120" s="126"/>
      <c r="S120" s="126"/>
      <c r="T120" s="126"/>
      <c r="U120" s="16"/>
    </row>
    <row r="121" spans="1:21" ht="10.15" hidden="1" customHeight="1">
      <c r="A121" s="4" t="s">
        <v>116</v>
      </c>
      <c r="B121" s="15"/>
      <c r="C121" s="11"/>
      <c r="D121" s="11"/>
      <c r="E121" s="11"/>
      <c r="F121" s="11"/>
      <c r="G121" s="11"/>
      <c r="H121" s="126"/>
      <c r="I121" s="126"/>
      <c r="J121" s="126"/>
      <c r="K121" s="126"/>
      <c r="L121" s="126"/>
      <c r="M121" s="126"/>
      <c r="N121" s="126"/>
      <c r="O121" s="126"/>
      <c r="P121" s="126"/>
      <c r="Q121" s="126"/>
      <c r="R121" s="126"/>
      <c r="S121" s="126"/>
      <c r="T121" s="126"/>
      <c r="U121" s="16"/>
    </row>
    <row r="122" spans="1:21" ht="10.15" hidden="1" customHeight="1">
      <c r="A122" s="4" t="s">
        <v>298</v>
      </c>
      <c r="B122" s="15"/>
      <c r="C122" s="11"/>
      <c r="D122" s="11"/>
      <c r="E122" s="11"/>
      <c r="F122" s="11"/>
      <c r="G122" s="11"/>
      <c r="H122" s="126"/>
      <c r="I122" s="126"/>
      <c r="J122" s="126"/>
      <c r="K122" s="126"/>
      <c r="L122" s="126"/>
      <c r="M122" s="126"/>
      <c r="N122" s="126"/>
      <c r="O122" s="126"/>
      <c r="P122" s="126"/>
      <c r="Q122" s="126"/>
      <c r="R122" s="126"/>
      <c r="S122" s="126"/>
      <c r="T122" s="126"/>
      <c r="U122" s="16"/>
    </row>
    <row r="123" spans="1:21" ht="10.15" hidden="1" customHeight="1">
      <c r="A123" s="4" t="s">
        <v>299</v>
      </c>
      <c r="B123" s="15"/>
      <c r="C123" s="11"/>
      <c r="D123" s="11"/>
      <c r="E123" s="11"/>
      <c r="F123" s="11"/>
      <c r="G123" s="11"/>
      <c r="H123" s="126"/>
      <c r="I123" s="126"/>
      <c r="J123" s="126"/>
      <c r="K123" s="126"/>
      <c r="L123" s="126"/>
      <c r="M123" s="126"/>
      <c r="N123" s="126"/>
      <c r="O123" s="126"/>
      <c r="P123" s="126"/>
      <c r="Q123" s="126"/>
      <c r="R123" s="126"/>
      <c r="S123" s="126"/>
      <c r="T123" s="126"/>
      <c r="U123" s="16"/>
    </row>
    <row r="124" spans="1:21" ht="10.15" hidden="1" customHeight="1">
      <c r="A124" s="4" t="s">
        <v>299</v>
      </c>
      <c r="B124" s="15"/>
      <c r="C124" s="11"/>
      <c r="D124" s="11"/>
      <c r="E124" s="11"/>
      <c r="F124" s="11"/>
      <c r="G124" s="11"/>
      <c r="H124" s="126"/>
      <c r="I124" s="126"/>
      <c r="J124" s="126"/>
      <c r="K124" s="126"/>
      <c r="L124" s="126"/>
      <c r="M124" s="126"/>
      <c r="N124" s="126"/>
      <c r="O124" s="126"/>
      <c r="P124" s="126"/>
      <c r="Q124" s="126"/>
      <c r="R124" s="126"/>
      <c r="S124" s="126"/>
      <c r="T124" s="126"/>
      <c r="U124" s="16"/>
    </row>
    <row r="125" spans="1:21" ht="10.15" hidden="1" customHeight="1">
      <c r="A125" s="4" t="s">
        <v>116</v>
      </c>
      <c r="B125" s="15"/>
      <c r="C125" s="11"/>
      <c r="D125" s="11"/>
      <c r="E125" s="11"/>
      <c r="F125" s="11"/>
      <c r="G125" s="11"/>
      <c r="H125" s="126"/>
      <c r="I125" s="126"/>
      <c r="J125" s="126"/>
      <c r="K125" s="126"/>
      <c r="L125" s="126"/>
      <c r="M125" s="126"/>
      <c r="N125" s="126"/>
      <c r="O125" s="126"/>
      <c r="P125" s="126"/>
      <c r="Q125" s="126"/>
      <c r="R125" s="126"/>
      <c r="S125" s="126"/>
      <c r="T125" s="126"/>
      <c r="U125" s="16"/>
    </row>
    <row r="126" spans="1:21" ht="10.15" hidden="1" customHeight="1">
      <c r="A126" s="4" t="s">
        <v>116</v>
      </c>
      <c r="B126" s="15"/>
      <c r="C126" s="11"/>
      <c r="D126" s="11"/>
      <c r="E126" s="11"/>
      <c r="F126" s="11"/>
      <c r="G126" s="11"/>
      <c r="H126" s="126"/>
      <c r="I126" s="126"/>
      <c r="J126" s="126"/>
      <c r="K126" s="126"/>
      <c r="L126" s="126"/>
      <c r="M126" s="126"/>
      <c r="N126" s="126"/>
      <c r="O126" s="126"/>
      <c r="P126" s="126"/>
      <c r="Q126" s="126"/>
      <c r="R126" s="126"/>
      <c r="S126" s="126"/>
      <c r="T126" s="126"/>
      <c r="U126" s="16"/>
    </row>
    <row r="127" spans="1:21" ht="10.15" hidden="1" customHeight="1">
      <c r="A127" s="4" t="s">
        <v>116</v>
      </c>
      <c r="B127" s="15"/>
      <c r="C127" s="11"/>
      <c r="D127" s="11"/>
      <c r="E127" s="11"/>
      <c r="F127" s="11"/>
      <c r="G127" s="11"/>
      <c r="H127" s="126"/>
      <c r="I127" s="126"/>
      <c r="J127" s="126"/>
      <c r="K127" s="126"/>
      <c r="L127" s="126"/>
      <c r="M127" s="126"/>
      <c r="N127" s="126"/>
      <c r="O127" s="126"/>
      <c r="P127" s="126"/>
      <c r="Q127" s="126"/>
      <c r="R127" s="126"/>
      <c r="S127" s="126"/>
      <c r="T127" s="126"/>
      <c r="U127" s="16"/>
    </row>
    <row r="128" spans="1:21" ht="10.15" hidden="1" customHeight="1">
      <c r="A128" s="4" t="s">
        <v>116</v>
      </c>
      <c r="B128" s="15"/>
      <c r="C128" s="11"/>
      <c r="D128" s="11"/>
      <c r="E128" s="11"/>
      <c r="F128" s="11"/>
      <c r="G128" s="11"/>
      <c r="H128" s="126"/>
      <c r="I128" s="126"/>
      <c r="J128" s="126"/>
      <c r="K128" s="126"/>
      <c r="L128" s="126"/>
      <c r="M128" s="126"/>
      <c r="N128" s="126"/>
      <c r="O128" s="126"/>
      <c r="P128" s="126"/>
      <c r="Q128" s="126"/>
      <c r="R128" s="126"/>
      <c r="S128" s="126"/>
      <c r="T128" s="126"/>
      <c r="U128" s="16"/>
    </row>
    <row r="129" spans="1:21" ht="10.15" hidden="1" customHeight="1">
      <c r="A129" s="4" t="s">
        <v>116</v>
      </c>
      <c r="B129" s="15"/>
      <c r="C129" s="11"/>
      <c r="D129" s="11"/>
      <c r="E129" s="11"/>
      <c r="F129" s="11"/>
      <c r="G129" s="11"/>
      <c r="H129" s="126"/>
      <c r="I129" s="126"/>
      <c r="J129" s="126"/>
      <c r="K129" s="126"/>
      <c r="L129" s="126"/>
      <c r="M129" s="126"/>
      <c r="N129" s="126"/>
      <c r="O129" s="126"/>
      <c r="P129" s="126"/>
      <c r="Q129" s="126"/>
      <c r="R129" s="126"/>
      <c r="S129" s="126"/>
      <c r="T129" s="126"/>
      <c r="U129" s="16"/>
    </row>
    <row r="130" spans="1:21" ht="10.15" hidden="1" customHeight="1">
      <c r="A130" s="4" t="s">
        <v>116</v>
      </c>
      <c r="B130" s="15"/>
      <c r="C130" s="11"/>
      <c r="D130" s="11"/>
      <c r="E130" s="11"/>
      <c r="F130" s="11"/>
      <c r="G130" s="11"/>
      <c r="H130" s="126"/>
      <c r="I130" s="126"/>
      <c r="J130" s="126"/>
      <c r="K130" s="126"/>
      <c r="L130" s="126"/>
      <c r="M130" s="126"/>
      <c r="N130" s="126"/>
      <c r="O130" s="126"/>
      <c r="P130" s="126"/>
      <c r="Q130" s="126"/>
      <c r="R130" s="126"/>
      <c r="S130" s="126"/>
      <c r="T130" s="126"/>
      <c r="U130" s="16"/>
    </row>
    <row r="131" spans="1:21" ht="10.15" hidden="1" customHeight="1">
      <c r="A131" s="4" t="s">
        <v>116</v>
      </c>
      <c r="B131" s="15"/>
      <c r="C131" s="11"/>
      <c r="D131" s="11"/>
      <c r="E131" s="11"/>
      <c r="F131" s="11"/>
      <c r="G131" s="11"/>
      <c r="H131" s="126"/>
      <c r="I131" s="126"/>
      <c r="J131" s="126"/>
      <c r="K131" s="126"/>
      <c r="L131" s="126"/>
      <c r="M131" s="126"/>
      <c r="N131" s="126"/>
      <c r="O131" s="126"/>
      <c r="P131" s="126"/>
      <c r="Q131" s="126"/>
      <c r="R131" s="126"/>
      <c r="S131" s="126"/>
      <c r="T131" s="126"/>
      <c r="U131" s="16"/>
    </row>
    <row r="132" spans="1:21" ht="10.15" hidden="1" customHeight="1">
      <c r="A132" s="4" t="s">
        <v>116</v>
      </c>
      <c r="B132" s="15"/>
      <c r="C132" s="11"/>
      <c r="D132" s="11"/>
      <c r="E132" s="11"/>
      <c r="F132" s="11"/>
      <c r="G132" s="11"/>
      <c r="H132" s="126"/>
      <c r="I132" s="126"/>
      <c r="J132" s="126"/>
      <c r="K132" s="126"/>
      <c r="L132" s="126"/>
      <c r="M132" s="126"/>
      <c r="N132" s="126"/>
      <c r="O132" s="126"/>
      <c r="P132" s="126"/>
      <c r="Q132" s="126"/>
      <c r="R132" s="126"/>
      <c r="S132" s="126"/>
      <c r="T132" s="126"/>
      <c r="U132" s="16"/>
    </row>
    <row r="133" spans="1:21" ht="10.15" hidden="1" customHeight="1">
      <c r="A133" s="4" t="s">
        <v>116</v>
      </c>
      <c r="B133" s="15"/>
      <c r="C133" s="11"/>
      <c r="D133" s="11"/>
      <c r="E133" s="11"/>
      <c r="F133" s="11"/>
      <c r="G133" s="11"/>
      <c r="H133" s="126"/>
      <c r="I133" s="126"/>
      <c r="J133" s="126"/>
      <c r="K133" s="126"/>
      <c r="L133" s="126"/>
      <c r="M133" s="126"/>
      <c r="N133" s="126"/>
      <c r="O133" s="126"/>
      <c r="P133" s="126"/>
      <c r="Q133" s="126"/>
      <c r="R133" s="126"/>
      <c r="S133" s="126"/>
      <c r="T133" s="126"/>
      <c r="U133" s="16"/>
    </row>
    <row r="134" spans="1:21" ht="10.15" hidden="1" customHeight="1">
      <c r="A134" s="4" t="s">
        <v>116</v>
      </c>
      <c r="B134" s="15"/>
      <c r="C134" s="11"/>
      <c r="D134" s="11"/>
      <c r="E134" s="11"/>
      <c r="F134" s="11"/>
      <c r="G134" s="11"/>
      <c r="H134" s="126"/>
      <c r="I134" s="126"/>
      <c r="J134" s="126"/>
      <c r="K134" s="126"/>
      <c r="L134" s="126"/>
      <c r="M134" s="126"/>
      <c r="N134" s="126"/>
      <c r="O134" s="126"/>
      <c r="P134" s="126"/>
      <c r="Q134" s="126"/>
      <c r="R134" s="126"/>
      <c r="S134" s="126"/>
      <c r="T134" s="126"/>
      <c r="U134" s="16"/>
    </row>
    <row r="135" spans="1:21" ht="10.15" hidden="1" customHeight="1">
      <c r="A135" s="4" t="s">
        <v>116</v>
      </c>
      <c r="B135" s="15"/>
      <c r="C135" s="11"/>
      <c r="D135" s="11"/>
      <c r="E135" s="11"/>
      <c r="F135" s="11"/>
      <c r="G135" s="11"/>
      <c r="H135" s="126"/>
      <c r="I135" s="126"/>
      <c r="J135" s="126"/>
      <c r="K135" s="126"/>
      <c r="L135" s="126"/>
      <c r="M135" s="126"/>
      <c r="N135" s="126"/>
      <c r="O135" s="126"/>
      <c r="P135" s="126"/>
      <c r="Q135" s="126"/>
      <c r="R135" s="126"/>
      <c r="S135" s="126"/>
      <c r="T135" s="126"/>
      <c r="U135" s="16"/>
    </row>
    <row r="136" spans="1:21" ht="10.15" hidden="1" customHeight="1">
      <c r="A136" s="4" t="s">
        <v>116</v>
      </c>
      <c r="B136" s="15"/>
      <c r="C136" s="11"/>
      <c r="D136" s="11"/>
      <c r="E136" s="11"/>
      <c r="F136" s="11"/>
      <c r="G136" s="11"/>
      <c r="H136" s="126"/>
      <c r="I136" s="126"/>
      <c r="J136" s="126"/>
      <c r="K136" s="126"/>
      <c r="L136" s="126"/>
      <c r="M136" s="126"/>
      <c r="N136" s="126"/>
      <c r="O136" s="126"/>
      <c r="P136" s="126"/>
      <c r="Q136" s="126"/>
      <c r="R136" s="126"/>
      <c r="S136" s="126"/>
      <c r="T136" s="126"/>
      <c r="U136" s="16"/>
    </row>
    <row r="137" spans="1:21" ht="10.15" hidden="1" customHeight="1">
      <c r="A137" s="4" t="s">
        <v>116</v>
      </c>
      <c r="B137" s="15"/>
      <c r="C137" s="11"/>
      <c r="D137" s="11"/>
      <c r="E137" s="11"/>
      <c r="F137" s="11"/>
      <c r="G137" s="11"/>
      <c r="H137" s="126"/>
      <c r="I137" s="126"/>
      <c r="J137" s="126"/>
      <c r="K137" s="126"/>
      <c r="L137" s="126"/>
      <c r="M137" s="126"/>
      <c r="N137" s="126"/>
      <c r="O137" s="126"/>
      <c r="P137" s="126"/>
      <c r="Q137" s="126"/>
      <c r="R137" s="126"/>
      <c r="S137" s="126"/>
      <c r="T137" s="126"/>
      <c r="U137" s="16"/>
    </row>
    <row r="138" spans="1:21" ht="10.15" hidden="1" customHeight="1">
      <c r="A138" s="4" t="s">
        <v>116</v>
      </c>
      <c r="B138" s="15"/>
      <c r="C138" s="11"/>
      <c r="D138" s="11"/>
      <c r="E138" s="11"/>
      <c r="F138" s="11"/>
      <c r="G138" s="11"/>
      <c r="H138" s="126"/>
      <c r="I138" s="126"/>
      <c r="J138" s="126"/>
      <c r="K138" s="126"/>
      <c r="L138" s="126"/>
      <c r="M138" s="126"/>
      <c r="N138" s="126"/>
      <c r="O138" s="126"/>
      <c r="P138" s="126"/>
      <c r="Q138" s="126"/>
      <c r="R138" s="126"/>
      <c r="S138" s="126"/>
      <c r="T138" s="126"/>
      <c r="U138" s="16"/>
    </row>
    <row r="139" spans="1:21" ht="10.15" hidden="1" customHeight="1">
      <c r="A139" s="4" t="s">
        <v>116</v>
      </c>
      <c r="B139" s="15"/>
      <c r="C139" s="11"/>
      <c r="D139" s="11"/>
      <c r="E139" s="11"/>
      <c r="F139" s="11"/>
      <c r="G139" s="11"/>
      <c r="H139" s="126"/>
      <c r="I139" s="126"/>
      <c r="J139" s="126"/>
      <c r="K139" s="126"/>
      <c r="L139" s="126"/>
      <c r="M139" s="126"/>
      <c r="N139" s="126"/>
      <c r="O139" s="126"/>
      <c r="P139" s="126"/>
      <c r="Q139" s="126"/>
      <c r="R139" s="126"/>
      <c r="S139" s="126"/>
      <c r="T139" s="126"/>
      <c r="U139" s="16"/>
    </row>
    <row r="140" spans="1:21" ht="10.15" hidden="1" customHeight="1">
      <c r="A140" s="4" t="s">
        <v>116</v>
      </c>
      <c r="B140" s="15"/>
      <c r="C140" s="11"/>
      <c r="D140" s="11"/>
      <c r="E140" s="11"/>
      <c r="F140" s="11"/>
      <c r="G140" s="11"/>
      <c r="H140" s="126"/>
      <c r="I140" s="126"/>
      <c r="J140" s="126"/>
      <c r="K140" s="126"/>
      <c r="L140" s="126"/>
      <c r="M140" s="126"/>
      <c r="N140" s="126"/>
      <c r="O140" s="126"/>
      <c r="P140" s="126"/>
      <c r="Q140" s="126"/>
      <c r="R140" s="126"/>
      <c r="S140" s="126"/>
      <c r="T140" s="126"/>
      <c r="U140" s="16"/>
    </row>
    <row r="141" spans="1:21" ht="10.15" hidden="1" customHeight="1">
      <c r="A141" s="4" t="s">
        <v>116</v>
      </c>
      <c r="B141" s="15"/>
      <c r="C141" s="11"/>
      <c r="D141" s="11"/>
      <c r="E141" s="11"/>
      <c r="F141" s="11"/>
      <c r="G141" s="11"/>
      <c r="H141" s="126"/>
      <c r="I141" s="126"/>
      <c r="J141" s="126"/>
      <c r="K141" s="126"/>
      <c r="L141" s="126"/>
      <c r="M141" s="126"/>
      <c r="N141" s="126"/>
      <c r="O141" s="126"/>
      <c r="P141" s="126"/>
      <c r="Q141" s="126"/>
      <c r="R141" s="126"/>
      <c r="S141" s="126"/>
      <c r="T141" s="126"/>
      <c r="U141" s="16"/>
    </row>
    <row r="142" spans="1:21" ht="10.15" hidden="1" customHeight="1">
      <c r="A142" s="4" t="s">
        <v>116</v>
      </c>
      <c r="B142" s="15"/>
      <c r="C142" s="11"/>
      <c r="D142" s="11"/>
      <c r="E142" s="11"/>
      <c r="F142" s="11"/>
      <c r="G142" s="11"/>
      <c r="H142" s="126"/>
      <c r="I142" s="126"/>
      <c r="J142" s="126"/>
      <c r="K142" s="126"/>
      <c r="L142" s="126"/>
      <c r="M142" s="126"/>
      <c r="N142" s="126"/>
      <c r="O142" s="126"/>
      <c r="P142" s="126"/>
      <c r="Q142" s="126"/>
      <c r="R142" s="126"/>
      <c r="S142" s="126"/>
      <c r="T142" s="126"/>
      <c r="U142" s="16"/>
    </row>
    <row r="143" spans="1:21" ht="10.15" hidden="1" customHeight="1">
      <c r="A143" s="4" t="s">
        <v>116</v>
      </c>
      <c r="B143" s="15"/>
      <c r="C143" s="11"/>
      <c r="D143" s="11"/>
      <c r="E143" s="11"/>
      <c r="F143" s="11"/>
      <c r="G143" s="11"/>
      <c r="H143" s="126"/>
      <c r="I143" s="126"/>
      <c r="J143" s="126"/>
      <c r="K143" s="126"/>
      <c r="L143" s="126"/>
      <c r="M143" s="126"/>
      <c r="N143" s="126"/>
      <c r="O143" s="126"/>
      <c r="P143" s="126"/>
      <c r="Q143" s="126"/>
      <c r="R143" s="126"/>
      <c r="S143" s="126"/>
      <c r="T143" s="126"/>
      <c r="U143" s="16"/>
    </row>
    <row r="144" spans="1:21" ht="10.15" hidden="1" customHeight="1">
      <c r="A144" s="4" t="s">
        <v>299</v>
      </c>
      <c r="B144" s="15"/>
      <c r="C144" s="11"/>
      <c r="D144" s="11"/>
      <c r="E144" s="11"/>
      <c r="F144" s="11"/>
      <c r="G144" s="11"/>
      <c r="H144" s="126"/>
      <c r="I144" s="126"/>
      <c r="J144" s="126"/>
      <c r="K144" s="126"/>
      <c r="L144" s="126"/>
      <c r="M144" s="126"/>
      <c r="N144" s="126"/>
      <c r="O144" s="126"/>
      <c r="P144" s="126"/>
      <c r="Q144" s="126"/>
      <c r="R144" s="126"/>
      <c r="S144" s="126"/>
      <c r="T144" s="126"/>
      <c r="U144" s="16"/>
    </row>
    <row r="145" spans="1:21" ht="10.15" hidden="1" customHeight="1">
      <c r="A145" s="4" t="s">
        <v>299</v>
      </c>
      <c r="B145" s="15"/>
      <c r="C145" s="11"/>
      <c r="D145" s="11"/>
      <c r="E145" s="11"/>
      <c r="F145" s="11"/>
      <c r="G145" s="11"/>
      <c r="H145" s="126"/>
      <c r="I145" s="126"/>
      <c r="J145" s="126"/>
      <c r="K145" s="126"/>
      <c r="L145" s="126"/>
      <c r="M145" s="126"/>
      <c r="N145" s="126"/>
      <c r="O145" s="126"/>
      <c r="P145" s="126"/>
      <c r="Q145" s="126"/>
      <c r="R145" s="126"/>
      <c r="S145" s="126"/>
      <c r="T145" s="126"/>
      <c r="U145" s="16"/>
    </row>
    <row r="146" spans="1:21" ht="10.15" hidden="1" customHeight="1">
      <c r="A146" s="4" t="s">
        <v>242</v>
      </c>
      <c r="B146" s="15"/>
      <c r="C146" s="11"/>
      <c r="D146" s="11"/>
      <c r="E146" s="11"/>
      <c r="F146" s="11"/>
      <c r="G146" s="11"/>
      <c r="H146" s="126"/>
      <c r="I146" s="126"/>
      <c r="J146" s="126"/>
      <c r="K146" s="126"/>
      <c r="L146" s="126"/>
      <c r="M146" s="126"/>
      <c r="N146" s="126"/>
      <c r="O146" s="126"/>
      <c r="P146" s="126"/>
      <c r="Q146" s="126"/>
      <c r="R146" s="126"/>
      <c r="S146" s="126"/>
      <c r="T146" s="126"/>
      <c r="U146" s="16"/>
    </row>
    <row r="147" spans="1:21" ht="10.15" customHeight="1" thickBot="1">
      <c r="B147" s="17"/>
      <c r="C147" s="18"/>
      <c r="D147" s="18"/>
      <c r="E147" s="18"/>
      <c r="F147" s="18"/>
      <c r="G147" s="18"/>
      <c r="H147" s="182"/>
      <c r="I147" s="182"/>
      <c r="J147" s="182"/>
      <c r="K147" s="182"/>
      <c r="L147" s="182"/>
      <c r="M147" s="182"/>
      <c r="N147" s="182"/>
      <c r="O147" s="182"/>
      <c r="P147" s="182"/>
      <c r="Q147" s="182"/>
      <c r="R147" s="182"/>
      <c r="S147" s="182"/>
      <c r="T147" s="182"/>
      <c r="U147" s="19"/>
    </row>
  </sheetData>
  <protectedRanges>
    <protectedRange sqref="H35:L39 H47:L47 K44:L46 H44:I46 H42:L43 H51:L55 H63:L63 K60:L62 H60:I62 H58:L59 H66:L68 K74:L74 H74:I74 H71:L73 H76:I82 K76:L82" name="inforce_NL"/>
    <protectedRange sqref="H91:L94 H102:L102 K99:L101 H99:I101 H97:L98 H104:L106" name="inforce_L"/>
  </protectedRanges>
  <mergeCells count="6">
    <mergeCell ref="H27:L27"/>
    <mergeCell ref="E7:F7"/>
    <mergeCell ref="D17:D18"/>
    <mergeCell ref="E17:F17"/>
    <mergeCell ref="E18:F18"/>
    <mergeCell ref="E19:F19"/>
  </mergeCells>
  <phoneticPr fontId="22" type="noConversion"/>
  <conditionalFormatting sqref="N1:N1048576">
    <cfRule type="containsText" dxfId="188" priority="1" operator="containsText" text="ERROR">
      <formula>NOT(ISERROR(SEARCH("ERROR",N1)))</formula>
    </cfRule>
  </conditionalFormatting>
  <pageMargins left="0.75" right="0.75" top="0.43" bottom="0.35" header="0.28000000000000003" footer="0.3"/>
  <pageSetup paperSize="9" scale="32" orientation="landscape" r:id="rId1"/>
  <headerFooter alignWithMargins="0">
    <oddFooter>&amp;L&amp;D&amp;R&amp;F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tint="0.79998168889431442"/>
  </sheetPr>
  <dimension ref="A1"/>
  <sheetViews>
    <sheetView showGridLines="0" zoomScale="90" zoomScaleNormal="9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79998168889431442"/>
  </sheetPr>
  <dimension ref="A1"/>
  <sheetViews>
    <sheetView showGridLines="0" zoomScale="90" zoomScaleNormal="9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31869B"/>
  </sheetPr>
  <dimension ref="A1:W198"/>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88" customWidth="1"/>
    <col min="11" max="11" width="20.5703125" style="388" customWidth="1"/>
    <col min="12" max="13" width="15.5703125" style="388" customWidth="1"/>
    <col min="14" max="14" width="3.5703125" style="388" customWidth="1"/>
    <col min="15" max="15" width="15.5703125" style="4" hidden="1" customWidth="1"/>
    <col min="16" max="16" width="3.7109375" style="388" hidden="1" customWidth="1"/>
    <col min="17" max="19" width="15.5703125" style="388" customWidth="1"/>
    <col min="20" max="20" width="3.7109375" style="4" hidden="1" customWidth="1"/>
    <col min="21" max="21" width="15.5703125" style="4" hidden="1" customWidth="1"/>
    <col min="22" max="22" width="3.5703125" style="4" customWidth="1"/>
    <col min="23" max="23" width="3.5703125" style="303" customWidth="1"/>
    <col min="24" max="16384" width="8.7109375" style="391"/>
  </cols>
  <sheetData>
    <row r="1" spans="2:23" ht="10.15" customHeight="1">
      <c r="O1" s="4" t="s">
        <v>116</v>
      </c>
      <c r="P1" s="4" t="s">
        <v>116</v>
      </c>
      <c r="T1" s="4" t="s">
        <v>116</v>
      </c>
      <c r="U1" s="4" t="s">
        <v>116</v>
      </c>
    </row>
    <row r="2" spans="2:23" ht="12.75">
      <c r="B2" s="1" t="s">
        <v>132</v>
      </c>
      <c r="C2" s="1"/>
      <c r="V2" s="52" t="s">
        <v>174</v>
      </c>
      <c r="W2" s="350"/>
    </row>
    <row r="3" spans="2:23" ht="12.75">
      <c r="B3" s="1" t="s">
        <v>366</v>
      </c>
      <c r="C3" s="1"/>
      <c r="V3" s="55" t="s">
        <v>175</v>
      </c>
      <c r="W3" s="351"/>
    </row>
    <row r="5" spans="2:23" ht="12.75">
      <c r="B5" s="1" t="str">
        <f ca="1">CONCATENATE("&lt;",MID(CELL("filename",$A$1),FIND("]",CELL("filename",$A$1))+1,LEN(CELL("filename",$A$1))),"&gt;")</f>
        <v>&lt;L3.1_Grp_CV&gt;</v>
      </c>
      <c r="C5" s="1"/>
    </row>
    <row r="6" spans="2:23" ht="12.75">
      <c r="B6" s="1" t="s">
        <v>552</v>
      </c>
    </row>
    <row r="7" spans="2:23" ht="12.75">
      <c r="B7" s="1" t="s">
        <v>86</v>
      </c>
    </row>
    <row r="8" spans="2:23" ht="12.75">
      <c r="B8" s="1" t="str">
        <f>"As at " &amp;RIGHT(valuation_date,2)&amp;" "&amp;TEXT(DATE(2000,MID(valuation_date,5,2),1),"mmmm")&amp;" "&amp;LEFT(valuation_date,4)</f>
        <v>As at 31 December 2018</v>
      </c>
    </row>
    <row r="9" spans="2:23" ht="10.15" customHeight="1" thickBot="1">
      <c r="B9" s="1"/>
    </row>
    <row r="10" spans="2:23" ht="10.15" customHeight="1">
      <c r="B10" s="12"/>
      <c r="C10" s="13"/>
      <c r="D10" s="13"/>
      <c r="E10" s="13"/>
      <c r="F10" s="13"/>
      <c r="G10" s="13"/>
      <c r="H10" s="146"/>
      <c r="I10" s="146"/>
      <c r="J10" s="146"/>
      <c r="K10" s="146"/>
      <c r="L10" s="146"/>
      <c r="M10" s="146"/>
      <c r="N10" s="146"/>
      <c r="O10" s="13"/>
      <c r="P10" s="146"/>
      <c r="Q10" s="146"/>
      <c r="R10" s="146"/>
      <c r="S10" s="146"/>
      <c r="T10" s="13"/>
      <c r="U10" s="13"/>
      <c r="V10" s="14"/>
      <c r="W10" s="127"/>
    </row>
    <row r="11" spans="2:23" ht="10.15" customHeight="1">
      <c r="B11" s="15"/>
      <c r="C11" s="377" t="s">
        <v>306</v>
      </c>
      <c r="D11" s="220"/>
      <c r="E11" s="11"/>
      <c r="F11" s="11"/>
      <c r="G11" s="11"/>
      <c r="H11" s="126"/>
      <c r="I11" s="126"/>
      <c r="J11" s="126"/>
      <c r="K11" s="126"/>
      <c r="L11" s="126"/>
      <c r="M11" s="126"/>
      <c r="N11" s="126"/>
      <c r="O11" s="11"/>
      <c r="P11" s="126"/>
      <c r="Q11" s="126"/>
      <c r="R11" s="126"/>
      <c r="S11" s="126"/>
      <c r="T11" s="11"/>
      <c r="U11" s="11"/>
      <c r="V11" s="16"/>
      <c r="W11" s="127"/>
    </row>
    <row r="12" spans="2:23" ht="10.15" customHeight="1">
      <c r="B12" s="15"/>
      <c r="C12" s="221" t="s">
        <v>129</v>
      </c>
      <c r="D12" s="11" t="s">
        <v>680</v>
      </c>
      <c r="E12" s="11"/>
      <c r="F12" s="11"/>
      <c r="G12" s="11"/>
      <c r="H12" s="126"/>
      <c r="I12" s="126"/>
      <c r="J12" s="126"/>
      <c r="K12" s="126"/>
      <c r="L12" s="126"/>
      <c r="M12" s="126"/>
      <c r="N12" s="126"/>
      <c r="O12" s="11"/>
      <c r="P12" s="126"/>
      <c r="Q12" s="126"/>
      <c r="R12" s="126"/>
      <c r="S12" s="126"/>
      <c r="T12" s="11"/>
      <c r="U12" s="11"/>
      <c r="V12" s="16"/>
      <c r="W12" s="127"/>
    </row>
    <row r="13" spans="2:23" ht="10.15" customHeight="1">
      <c r="B13" s="15"/>
      <c r="C13" s="221" t="s">
        <v>130</v>
      </c>
      <c r="D13" s="11" t="s">
        <v>414</v>
      </c>
      <c r="E13" s="11"/>
      <c r="F13" s="11"/>
      <c r="G13" s="11"/>
      <c r="H13" s="126"/>
      <c r="I13" s="126"/>
      <c r="J13" s="126"/>
      <c r="K13" s="126"/>
      <c r="L13" s="126"/>
      <c r="M13" s="126"/>
      <c r="N13" s="126"/>
      <c r="O13" s="11"/>
      <c r="P13" s="126"/>
      <c r="Q13" s="126"/>
      <c r="R13" s="126"/>
      <c r="S13" s="126"/>
      <c r="T13" s="11"/>
      <c r="U13" s="11"/>
      <c r="V13" s="16"/>
      <c r="W13" s="127"/>
    </row>
    <row r="14" spans="2:23" ht="10.15" customHeight="1">
      <c r="B14" s="15"/>
      <c r="C14" s="221" t="s">
        <v>131</v>
      </c>
      <c r="D14" s="11" t="s">
        <v>312</v>
      </c>
      <c r="E14" s="11"/>
      <c r="F14" s="11"/>
      <c r="G14" s="11"/>
      <c r="H14" s="126"/>
      <c r="I14" s="126"/>
      <c r="J14" s="126"/>
      <c r="K14" s="126"/>
      <c r="L14" s="126"/>
      <c r="M14" s="126"/>
      <c r="N14" s="126"/>
      <c r="O14" s="11"/>
      <c r="P14" s="126"/>
      <c r="Q14" s="126"/>
      <c r="R14" s="126"/>
      <c r="S14" s="126"/>
      <c r="T14" s="11"/>
      <c r="U14" s="11"/>
      <c r="V14" s="16"/>
      <c r="W14" s="127"/>
    </row>
    <row r="15" spans="2:23" ht="10.15" customHeight="1">
      <c r="B15" s="15"/>
      <c r="C15" s="11"/>
      <c r="D15" s="221" t="s">
        <v>645</v>
      </c>
      <c r="E15" s="11"/>
      <c r="F15" s="11"/>
      <c r="G15" s="11"/>
      <c r="H15" s="126"/>
      <c r="I15" s="126"/>
      <c r="J15" s="126"/>
      <c r="K15" s="126"/>
      <c r="L15" s="126"/>
      <c r="M15" s="126"/>
      <c r="N15" s="126"/>
      <c r="O15" s="11"/>
      <c r="P15" s="126"/>
      <c r="Q15" s="126"/>
      <c r="R15" s="126"/>
      <c r="S15" s="126"/>
      <c r="T15" s="11"/>
      <c r="U15" s="11"/>
      <c r="V15" s="16"/>
      <c r="W15" s="127"/>
    </row>
    <row r="16" spans="2:23" ht="10.15" customHeight="1">
      <c r="B16" s="15"/>
      <c r="C16" s="11"/>
      <c r="D16" s="221" t="s">
        <v>314</v>
      </c>
      <c r="E16" s="11"/>
      <c r="F16" s="11"/>
      <c r="G16" s="11"/>
      <c r="H16" s="126"/>
      <c r="I16" s="126"/>
      <c r="J16" s="126"/>
      <c r="K16" s="126"/>
      <c r="L16" s="126"/>
      <c r="M16" s="126"/>
      <c r="N16" s="126"/>
      <c r="O16" s="11"/>
      <c r="P16" s="126"/>
      <c r="Q16" s="126"/>
      <c r="R16" s="126"/>
      <c r="S16" s="126"/>
      <c r="T16" s="11"/>
      <c r="U16" s="11"/>
      <c r="V16" s="16"/>
      <c r="W16" s="127"/>
    </row>
    <row r="17" spans="1:23" ht="10.15" hidden="1" customHeight="1">
      <c r="A17" s="303" t="s">
        <v>298</v>
      </c>
      <c r="B17" s="15"/>
      <c r="C17" s="11"/>
      <c r="D17" s="11"/>
      <c r="E17" s="11"/>
      <c r="F17" s="11"/>
      <c r="G17" s="11"/>
      <c r="H17" s="126"/>
      <c r="I17" s="126"/>
      <c r="J17" s="126"/>
      <c r="K17" s="126"/>
      <c r="L17" s="126"/>
      <c r="M17" s="126"/>
      <c r="N17" s="126"/>
      <c r="O17" s="11"/>
      <c r="P17" s="126"/>
      <c r="Q17" s="126"/>
      <c r="R17" s="126"/>
      <c r="S17" s="126"/>
      <c r="T17" s="11"/>
      <c r="U17" s="11"/>
      <c r="V17" s="16"/>
      <c r="W17" s="127"/>
    </row>
    <row r="18" spans="1:23" ht="10.15" hidden="1" customHeight="1">
      <c r="A18" s="303" t="s">
        <v>299</v>
      </c>
      <c r="B18" s="15"/>
      <c r="C18" s="11"/>
      <c r="D18" s="11"/>
      <c r="E18" s="11"/>
      <c r="F18" s="11"/>
      <c r="G18" s="11"/>
      <c r="H18" s="126"/>
      <c r="I18" s="126"/>
      <c r="J18" s="126"/>
      <c r="K18" s="126"/>
      <c r="L18" s="126"/>
      <c r="M18" s="126"/>
      <c r="N18" s="126"/>
      <c r="O18" s="11"/>
      <c r="P18" s="126"/>
      <c r="Q18" s="126"/>
      <c r="R18" s="126"/>
      <c r="S18" s="126"/>
      <c r="T18" s="11"/>
      <c r="U18" s="11"/>
      <c r="V18" s="16"/>
      <c r="W18" s="127"/>
    </row>
    <row r="19" spans="1:23" ht="10.15" hidden="1" customHeight="1">
      <c r="A19" s="303" t="s">
        <v>116</v>
      </c>
      <c r="B19" s="15"/>
      <c r="C19" s="11"/>
      <c r="D19" s="11"/>
      <c r="E19" s="11"/>
      <c r="F19" s="11"/>
      <c r="G19" s="11"/>
      <c r="H19" s="126"/>
      <c r="I19" s="126"/>
      <c r="J19" s="126"/>
      <c r="K19" s="126"/>
      <c r="L19" s="126"/>
      <c r="M19" s="126"/>
      <c r="N19" s="126"/>
      <c r="O19" s="11"/>
      <c r="P19" s="126"/>
      <c r="Q19" s="126"/>
      <c r="R19" s="126"/>
      <c r="S19" s="126"/>
      <c r="T19" s="11"/>
      <c r="U19" s="11"/>
      <c r="V19" s="16"/>
      <c r="W19" s="127"/>
    </row>
    <row r="20" spans="1:23" ht="10.15" hidden="1" customHeight="1">
      <c r="A20" s="303" t="s">
        <v>116</v>
      </c>
      <c r="B20" s="15"/>
      <c r="C20" s="11"/>
      <c r="D20" s="11"/>
      <c r="E20" s="11"/>
      <c r="F20" s="11"/>
      <c r="G20" s="11"/>
      <c r="H20" s="126"/>
      <c r="I20" s="126"/>
      <c r="J20" s="126"/>
      <c r="K20" s="126"/>
      <c r="L20" s="126"/>
      <c r="M20" s="126"/>
      <c r="N20" s="126"/>
      <c r="O20" s="11"/>
      <c r="P20" s="126"/>
      <c r="Q20" s="126"/>
      <c r="R20" s="126"/>
      <c r="S20" s="126"/>
      <c r="T20" s="11"/>
      <c r="U20" s="11"/>
      <c r="V20" s="16"/>
      <c r="W20" s="127"/>
    </row>
    <row r="21" spans="1:23" ht="10.15" hidden="1" customHeight="1">
      <c r="A21" s="303" t="s">
        <v>116</v>
      </c>
      <c r="B21" s="15"/>
      <c r="C21" s="11"/>
      <c r="D21" s="11"/>
      <c r="E21" s="11"/>
      <c r="F21" s="11"/>
      <c r="G21" s="11"/>
      <c r="H21" s="126"/>
      <c r="I21" s="126"/>
      <c r="J21" s="126"/>
      <c r="K21" s="126"/>
      <c r="L21" s="126"/>
      <c r="M21" s="126"/>
      <c r="N21" s="126"/>
      <c r="O21" s="11"/>
      <c r="P21" s="126"/>
      <c r="Q21" s="126"/>
      <c r="R21" s="126"/>
      <c r="S21" s="126"/>
      <c r="T21" s="11"/>
      <c r="U21" s="11"/>
      <c r="V21" s="16"/>
      <c r="W21" s="127"/>
    </row>
    <row r="22" spans="1:23" ht="10.15" hidden="1" customHeight="1">
      <c r="A22" s="303" t="s">
        <v>299</v>
      </c>
      <c r="B22" s="15"/>
      <c r="C22" s="11"/>
      <c r="D22" s="11"/>
      <c r="E22" s="11"/>
      <c r="F22" s="11"/>
      <c r="G22" s="11"/>
      <c r="H22" s="126"/>
      <c r="I22" s="126"/>
      <c r="J22" s="126"/>
      <c r="K22" s="126"/>
      <c r="L22" s="126"/>
      <c r="M22" s="126"/>
      <c r="N22" s="126"/>
      <c r="O22" s="11"/>
      <c r="P22" s="126"/>
      <c r="Q22" s="126"/>
      <c r="R22" s="126"/>
      <c r="S22" s="126"/>
      <c r="T22" s="11"/>
      <c r="U22" s="11"/>
      <c r="V22" s="16"/>
      <c r="W22" s="127"/>
    </row>
    <row r="23" spans="1:23" ht="10.15" hidden="1" customHeight="1">
      <c r="A23" s="303" t="s">
        <v>242</v>
      </c>
      <c r="B23" s="15"/>
      <c r="C23" s="11"/>
      <c r="D23" s="11"/>
      <c r="E23" s="11"/>
      <c r="F23" s="11"/>
      <c r="G23" s="11"/>
      <c r="H23" s="126"/>
      <c r="I23" s="126"/>
      <c r="J23" s="126"/>
      <c r="K23" s="126"/>
      <c r="L23" s="126"/>
      <c r="M23" s="126"/>
      <c r="N23" s="126"/>
      <c r="O23" s="11"/>
      <c r="P23" s="126"/>
      <c r="Q23" s="126"/>
      <c r="R23" s="126"/>
      <c r="S23" s="126"/>
      <c r="T23" s="11"/>
      <c r="U23" s="11"/>
      <c r="V23" s="16"/>
      <c r="W23" s="127"/>
    </row>
    <row r="24" spans="1:23" ht="10.15" customHeight="1">
      <c r="B24" s="15"/>
      <c r="C24" s="11"/>
      <c r="D24" s="11"/>
      <c r="E24" s="11"/>
      <c r="F24" s="11"/>
      <c r="G24" s="11"/>
      <c r="H24" s="126"/>
      <c r="I24" s="126"/>
      <c r="J24" s="126"/>
      <c r="K24" s="126"/>
      <c r="L24" s="126"/>
      <c r="M24" s="126"/>
      <c r="N24" s="126"/>
      <c r="O24" s="11"/>
      <c r="P24" s="126"/>
      <c r="Q24" s="126"/>
      <c r="R24" s="126"/>
      <c r="S24" s="126"/>
      <c r="T24" s="11"/>
      <c r="U24" s="11"/>
      <c r="V24" s="16"/>
      <c r="W24" s="127"/>
    </row>
    <row r="25" spans="1:23" ht="10.15" customHeight="1">
      <c r="B25" s="15"/>
      <c r="C25" s="189">
        <v>1</v>
      </c>
      <c r="D25" s="168" t="s">
        <v>301</v>
      </c>
      <c r="E25" s="168"/>
      <c r="F25" s="168"/>
      <c r="G25" s="168"/>
      <c r="H25" s="189"/>
      <c r="I25" s="189"/>
      <c r="J25" s="189"/>
      <c r="K25" s="189"/>
      <c r="L25" s="189"/>
      <c r="M25" s="189"/>
      <c r="N25" s="189"/>
      <c r="O25" s="168"/>
      <c r="P25" s="189"/>
      <c r="Q25" s="189"/>
      <c r="R25" s="189"/>
      <c r="S25" s="189"/>
      <c r="T25" s="168"/>
      <c r="U25" s="168"/>
      <c r="V25" s="16"/>
      <c r="W25" s="127"/>
    </row>
    <row r="26" spans="1:23" ht="10.15" customHeight="1">
      <c r="B26" s="15"/>
      <c r="C26" s="11"/>
      <c r="D26" s="11"/>
      <c r="E26" s="11"/>
      <c r="F26" s="11"/>
      <c r="G26" s="11"/>
      <c r="H26" s="126"/>
      <c r="I26" s="126"/>
      <c r="J26" s="126"/>
      <c r="K26" s="126"/>
      <c r="L26" s="126"/>
      <c r="M26" s="126"/>
      <c r="N26" s="126"/>
      <c r="O26" s="11"/>
      <c r="P26" s="126"/>
      <c r="Q26" s="126"/>
      <c r="R26" s="126"/>
      <c r="S26" s="126"/>
      <c r="T26" s="11"/>
      <c r="U26" s="11"/>
      <c r="V26" s="16"/>
      <c r="W26" s="127"/>
    </row>
    <row r="27" spans="1:23" ht="10.15" customHeight="1">
      <c r="B27" s="15"/>
      <c r="C27" s="11"/>
      <c r="D27" s="96"/>
      <c r="E27" s="11"/>
      <c r="F27" s="11"/>
      <c r="G27" s="11"/>
      <c r="H27" s="544" t="s">
        <v>310</v>
      </c>
      <c r="I27" s="544"/>
      <c r="J27" s="544"/>
      <c r="K27" s="544"/>
      <c r="L27" s="544"/>
      <c r="M27" s="544"/>
      <c r="N27" s="126"/>
      <c r="O27" s="11"/>
      <c r="P27" s="126"/>
      <c r="Q27" s="544" t="s">
        <v>681</v>
      </c>
      <c r="R27" s="544"/>
      <c r="S27" s="544"/>
      <c r="T27" s="11"/>
      <c r="U27" s="11"/>
      <c r="V27" s="16"/>
      <c r="W27" s="127"/>
    </row>
    <row r="28" spans="1:23" ht="10.15" customHeight="1">
      <c r="B28" s="15"/>
      <c r="C28" s="11"/>
      <c r="D28" s="96"/>
      <c r="E28" s="11"/>
      <c r="F28" s="11"/>
      <c r="G28" s="11"/>
      <c r="H28" s="184"/>
      <c r="I28" s="184"/>
      <c r="J28" s="233" t="s">
        <v>572</v>
      </c>
      <c r="K28" s="184"/>
      <c r="L28" s="184"/>
      <c r="M28" s="184"/>
      <c r="N28" s="126"/>
      <c r="O28" s="11"/>
      <c r="P28" s="126"/>
      <c r="Q28" s="184"/>
      <c r="R28" s="233" t="s">
        <v>572</v>
      </c>
      <c r="S28" s="184"/>
      <c r="T28" s="11"/>
      <c r="U28" s="11"/>
      <c r="V28" s="16"/>
      <c r="W28" s="127"/>
    </row>
    <row r="29" spans="1:23" ht="10.15" customHeight="1">
      <c r="B29" s="15"/>
      <c r="C29" s="11"/>
      <c r="D29" s="2"/>
      <c r="E29" s="2"/>
      <c r="F29" s="2"/>
      <c r="G29" s="11"/>
      <c r="H29" s="185">
        <v>1</v>
      </c>
      <c r="I29" s="185">
        <v>2</v>
      </c>
      <c r="J29" s="185">
        <v>3</v>
      </c>
      <c r="K29" s="185">
        <v>4</v>
      </c>
      <c r="L29" s="185">
        <v>5</v>
      </c>
      <c r="M29" s="185">
        <v>6</v>
      </c>
      <c r="N29" s="126"/>
      <c r="O29" s="11"/>
      <c r="P29" s="126"/>
      <c r="Q29" s="185">
        <v>7</v>
      </c>
      <c r="R29" s="185">
        <v>8</v>
      </c>
      <c r="S29" s="185">
        <v>9</v>
      </c>
      <c r="T29" s="11"/>
      <c r="U29" s="11"/>
      <c r="V29" s="16"/>
      <c r="W29" s="127"/>
    </row>
    <row r="30" spans="1:23" ht="41.45" customHeight="1">
      <c r="A30" s="349"/>
      <c r="B30" s="148"/>
      <c r="C30" s="35"/>
      <c r="D30" s="155" t="s">
        <v>0</v>
      </c>
      <c r="E30" s="188" t="s">
        <v>11</v>
      </c>
      <c r="F30" s="156"/>
      <c r="G30" s="35"/>
      <c r="H30" s="158" t="s">
        <v>58</v>
      </c>
      <c r="I30" s="158" t="s">
        <v>70</v>
      </c>
      <c r="J30" s="335" t="s">
        <v>430</v>
      </c>
      <c r="K30" s="158" t="s">
        <v>12</v>
      </c>
      <c r="L30" s="158" t="s">
        <v>13</v>
      </c>
      <c r="M30" s="158" t="s">
        <v>14</v>
      </c>
      <c r="N30" s="205"/>
      <c r="O30" s="11"/>
      <c r="P30" s="205"/>
      <c r="Q30" s="158" t="s">
        <v>402</v>
      </c>
      <c r="R30" s="335" t="s">
        <v>593</v>
      </c>
      <c r="S30" s="158" t="s">
        <v>594</v>
      </c>
      <c r="T30" s="11"/>
      <c r="U30" s="11"/>
      <c r="V30" s="149"/>
      <c r="W30" s="129"/>
    </row>
    <row r="31" spans="1:23" ht="10.15" customHeight="1">
      <c r="B31" s="15"/>
      <c r="C31" s="11"/>
      <c r="D31" s="100"/>
      <c r="E31" s="41"/>
      <c r="F31" s="42"/>
      <c r="G31" s="11"/>
      <c r="H31" s="135"/>
      <c r="I31" s="135"/>
      <c r="J31" s="131" t="s">
        <v>54</v>
      </c>
      <c r="K31" s="131" t="s">
        <v>54</v>
      </c>
      <c r="L31" s="131" t="s">
        <v>54</v>
      </c>
      <c r="M31" s="131" t="s">
        <v>54</v>
      </c>
      <c r="N31" s="205"/>
      <c r="O31" s="11"/>
      <c r="P31" s="205"/>
      <c r="Q31" s="131"/>
      <c r="R31" s="131" t="s">
        <v>54</v>
      </c>
      <c r="S31" s="131" t="s">
        <v>54</v>
      </c>
      <c r="T31" s="11"/>
      <c r="U31" s="11"/>
      <c r="V31" s="16"/>
      <c r="W31" s="127"/>
    </row>
    <row r="32" spans="1:23" ht="10.15" customHeight="1">
      <c r="B32" s="15"/>
      <c r="C32" s="11"/>
      <c r="D32" s="159" t="s">
        <v>1</v>
      </c>
      <c r="E32" s="160" t="s">
        <v>2</v>
      </c>
      <c r="F32" s="42"/>
      <c r="G32" s="11"/>
      <c r="H32" s="135"/>
      <c r="I32" s="135"/>
      <c r="J32" s="132"/>
      <c r="K32" s="132"/>
      <c r="L32" s="132"/>
      <c r="M32" s="132"/>
      <c r="N32" s="205"/>
      <c r="O32" s="11"/>
      <c r="P32" s="205"/>
      <c r="Q32" s="132"/>
      <c r="R32" s="132"/>
      <c r="S32" s="132"/>
      <c r="T32" s="11"/>
      <c r="U32" s="11"/>
      <c r="V32" s="16"/>
      <c r="W32" s="127"/>
    </row>
    <row r="33" spans="2:23" ht="10.15" customHeight="1">
      <c r="B33" s="15"/>
      <c r="C33" s="11"/>
      <c r="D33" s="159"/>
      <c r="E33" s="160"/>
      <c r="F33" s="42" t="s">
        <v>360</v>
      </c>
      <c r="G33" s="11"/>
      <c r="H33" s="135"/>
      <c r="I33" s="135"/>
      <c r="J33" s="132"/>
      <c r="K33" s="132"/>
      <c r="L33" s="132"/>
      <c r="M33" s="132"/>
      <c r="N33" s="205"/>
      <c r="O33" s="11"/>
      <c r="P33" s="205"/>
      <c r="Q33" s="132"/>
      <c r="R33" s="132"/>
      <c r="S33" s="132"/>
      <c r="T33" s="11"/>
      <c r="U33" s="11"/>
      <c r="V33" s="16"/>
      <c r="W33" s="127"/>
    </row>
    <row r="34" spans="2:23" ht="10.15" customHeight="1">
      <c r="B34" s="15"/>
      <c r="C34" s="11"/>
      <c r="D34" s="100"/>
      <c r="E34" s="41"/>
      <c r="F34" s="226" t="s">
        <v>3</v>
      </c>
      <c r="G34" s="206"/>
      <c r="H34" s="135"/>
      <c r="I34" s="135"/>
      <c r="J34" s="135"/>
      <c r="K34" s="135"/>
      <c r="L34" s="135"/>
      <c r="M34" s="135"/>
      <c r="N34" s="126"/>
      <c r="O34" s="11"/>
      <c r="P34" s="126"/>
      <c r="Q34" s="135"/>
      <c r="R34" s="135"/>
      <c r="S34" s="135"/>
      <c r="T34" s="11"/>
      <c r="U34" s="11"/>
      <c r="V34" s="16"/>
      <c r="W34" s="127"/>
    </row>
    <row r="35" spans="2:23" ht="10.15" customHeight="1">
      <c r="B35" s="15"/>
      <c r="C35" s="11"/>
      <c r="D35" s="100"/>
      <c r="E35" s="41"/>
      <c r="F35" s="227" t="s">
        <v>4</v>
      </c>
      <c r="G35" s="11"/>
      <c r="H35" s="401">
        <f>SUM('L3.1 (CV) tabs =&gt;:&lt;= L3.1 (CV) tabs'!H35)</f>
        <v>0</v>
      </c>
      <c r="I35" s="401">
        <f>SUM('L3.1 (CV) tabs =&gt;:&lt;= L3.1 (CV) tabs'!I35)</f>
        <v>0</v>
      </c>
      <c r="J35" s="401">
        <f>SUM('L3.1 (CV) tabs =&gt;:&lt;= L3.1 (CV) tabs'!J35)</f>
        <v>0</v>
      </c>
      <c r="K35" s="401">
        <f>SUM('L3.1 (CV) tabs =&gt;:&lt;= L3.1 (CV) tabs'!K35)</f>
        <v>0</v>
      </c>
      <c r="L35" s="401">
        <f>SUM('L3.1 (CV) tabs =&gt;:&lt;= L3.1 (CV) tabs'!L35)</f>
        <v>0</v>
      </c>
      <c r="M35" s="401">
        <f>SUM('L3.1 (CV) tabs =&gt;:&lt;= L3.1 (CV) tabs'!M35)</f>
        <v>0</v>
      </c>
      <c r="N35" s="125"/>
      <c r="O35" s="11"/>
      <c r="P35" s="125"/>
      <c r="Q35" s="401">
        <f>SUM('L3.1 (CV) tabs =&gt;:&lt;= L3.1 (CV) tabs'!Q35)</f>
        <v>0</v>
      </c>
      <c r="R35" s="401">
        <f>SUM('L3.1 (CV) tabs =&gt;:&lt;= L3.1 (CV) tabs'!R35)</f>
        <v>0</v>
      </c>
      <c r="S35" s="401">
        <f>SUM('L3.1 (CV) tabs =&gt;:&lt;= L3.1 (CV) tabs'!S35)</f>
        <v>0</v>
      </c>
      <c r="T35" s="11"/>
      <c r="U35" s="11"/>
      <c r="V35" s="16"/>
      <c r="W35" s="127"/>
    </row>
    <row r="36" spans="2:23" ht="10.15" customHeight="1">
      <c r="B36" s="15"/>
      <c r="C36" s="11"/>
      <c r="D36" s="100"/>
      <c r="E36" s="41"/>
      <c r="F36" s="227" t="s">
        <v>5</v>
      </c>
      <c r="G36" s="11"/>
      <c r="H36" s="401">
        <f>SUM('L3.1 (CV) tabs =&gt;:&lt;= L3.1 (CV) tabs'!H36)</f>
        <v>0</v>
      </c>
      <c r="I36" s="401">
        <f>SUM('L3.1 (CV) tabs =&gt;:&lt;= L3.1 (CV) tabs'!I36)</f>
        <v>0</v>
      </c>
      <c r="J36" s="401">
        <f>SUM('L3.1 (CV) tabs =&gt;:&lt;= L3.1 (CV) tabs'!J36)</f>
        <v>0</v>
      </c>
      <c r="K36" s="401">
        <f>SUM('L3.1 (CV) tabs =&gt;:&lt;= L3.1 (CV) tabs'!K36)</f>
        <v>0</v>
      </c>
      <c r="L36" s="401">
        <f>SUM('L3.1 (CV) tabs =&gt;:&lt;= L3.1 (CV) tabs'!L36)</f>
        <v>0</v>
      </c>
      <c r="M36" s="401">
        <f>SUM('L3.1 (CV) tabs =&gt;:&lt;= L3.1 (CV) tabs'!M36)</f>
        <v>0</v>
      </c>
      <c r="N36" s="125"/>
      <c r="O36" s="11"/>
      <c r="P36" s="125"/>
      <c r="Q36" s="401">
        <f>SUM('L3.1 (CV) tabs =&gt;:&lt;= L3.1 (CV) tabs'!Q36)</f>
        <v>0</v>
      </c>
      <c r="R36" s="401">
        <f>SUM('L3.1 (CV) tabs =&gt;:&lt;= L3.1 (CV) tabs'!R36)</f>
        <v>0</v>
      </c>
      <c r="S36" s="401">
        <f>SUM('L3.1 (CV) tabs =&gt;:&lt;= L3.1 (CV) tabs'!S36)</f>
        <v>0</v>
      </c>
      <c r="T36" s="11"/>
      <c r="U36" s="11"/>
      <c r="V36" s="16"/>
      <c r="W36" s="127"/>
    </row>
    <row r="37" spans="2:23" ht="10.15" customHeight="1">
      <c r="B37" s="15"/>
      <c r="C37" s="11"/>
      <c r="D37" s="100"/>
      <c r="E37" s="41"/>
      <c r="F37" s="227" t="s">
        <v>6</v>
      </c>
      <c r="G37" s="11"/>
      <c r="H37" s="401">
        <f>SUM('L3.1 (CV) tabs =&gt;:&lt;= L3.1 (CV) tabs'!H37)</f>
        <v>0</v>
      </c>
      <c r="I37" s="401">
        <f>SUM('L3.1 (CV) tabs =&gt;:&lt;= L3.1 (CV) tabs'!I37)</f>
        <v>0</v>
      </c>
      <c r="J37" s="401">
        <f>SUM('L3.1 (CV) tabs =&gt;:&lt;= L3.1 (CV) tabs'!J37)</f>
        <v>0</v>
      </c>
      <c r="K37" s="401">
        <f>SUM('L3.1 (CV) tabs =&gt;:&lt;= L3.1 (CV) tabs'!K37)</f>
        <v>0</v>
      </c>
      <c r="L37" s="401">
        <f>SUM('L3.1 (CV) tabs =&gt;:&lt;= L3.1 (CV) tabs'!L37)</f>
        <v>0</v>
      </c>
      <c r="M37" s="401">
        <f>SUM('L3.1 (CV) tabs =&gt;:&lt;= L3.1 (CV) tabs'!M37)</f>
        <v>0</v>
      </c>
      <c r="N37" s="125"/>
      <c r="O37" s="11"/>
      <c r="P37" s="125"/>
      <c r="Q37" s="401">
        <f>SUM('L3.1 (CV) tabs =&gt;:&lt;= L3.1 (CV) tabs'!Q37)</f>
        <v>0</v>
      </c>
      <c r="R37" s="401">
        <f>SUM('L3.1 (CV) tabs =&gt;:&lt;= L3.1 (CV) tabs'!R37)</f>
        <v>0</v>
      </c>
      <c r="S37" s="401">
        <f>SUM('L3.1 (CV) tabs =&gt;:&lt;= L3.1 (CV) tabs'!S37)</f>
        <v>0</v>
      </c>
      <c r="T37" s="11"/>
      <c r="U37" s="11"/>
      <c r="V37" s="16"/>
      <c r="W37" s="127"/>
    </row>
    <row r="38" spans="2:23" ht="10.15" customHeight="1">
      <c r="B38" s="15"/>
      <c r="C38" s="11"/>
      <c r="D38" s="100"/>
      <c r="E38" s="41"/>
      <c r="F38" s="227" t="s">
        <v>7</v>
      </c>
      <c r="G38" s="11"/>
      <c r="H38" s="401">
        <f>SUM('L3.1 (CV) tabs =&gt;:&lt;= L3.1 (CV) tabs'!H38)</f>
        <v>0</v>
      </c>
      <c r="I38" s="401">
        <f>SUM('L3.1 (CV) tabs =&gt;:&lt;= L3.1 (CV) tabs'!I38)</f>
        <v>0</v>
      </c>
      <c r="J38" s="401">
        <f>SUM('L3.1 (CV) tabs =&gt;:&lt;= L3.1 (CV) tabs'!J38)</f>
        <v>0</v>
      </c>
      <c r="K38" s="401">
        <f>SUM('L3.1 (CV) tabs =&gt;:&lt;= L3.1 (CV) tabs'!K38)</f>
        <v>0</v>
      </c>
      <c r="L38" s="401">
        <f>SUM('L3.1 (CV) tabs =&gt;:&lt;= L3.1 (CV) tabs'!L38)</f>
        <v>0</v>
      </c>
      <c r="M38" s="401">
        <f>SUM('L3.1 (CV) tabs =&gt;:&lt;= L3.1 (CV) tabs'!M38)</f>
        <v>0</v>
      </c>
      <c r="N38" s="125"/>
      <c r="O38" s="11"/>
      <c r="P38" s="125"/>
      <c r="Q38" s="401">
        <f>SUM('L3.1 (CV) tabs =&gt;:&lt;= L3.1 (CV) tabs'!Q38)</f>
        <v>0</v>
      </c>
      <c r="R38" s="401">
        <f>SUM('L3.1 (CV) tabs =&gt;:&lt;= L3.1 (CV) tabs'!R38)</f>
        <v>0</v>
      </c>
      <c r="S38" s="401">
        <f>SUM('L3.1 (CV) tabs =&gt;:&lt;= L3.1 (CV) tabs'!S38)</f>
        <v>0</v>
      </c>
      <c r="T38" s="11"/>
      <c r="U38" s="11"/>
      <c r="V38" s="16"/>
      <c r="W38" s="127"/>
    </row>
    <row r="39" spans="2:23" ht="10.15" customHeight="1">
      <c r="B39" s="15"/>
      <c r="C39" s="11"/>
      <c r="D39" s="100"/>
      <c r="E39" s="41"/>
      <c r="F39" s="227" t="s">
        <v>8</v>
      </c>
      <c r="G39" s="11"/>
      <c r="H39" s="401">
        <f>SUM('L3.1 (CV) tabs =&gt;:&lt;= L3.1 (CV) tabs'!H39)</f>
        <v>0</v>
      </c>
      <c r="I39" s="401">
        <f>SUM('L3.1 (CV) tabs =&gt;:&lt;= L3.1 (CV) tabs'!I39)</f>
        <v>0</v>
      </c>
      <c r="J39" s="401">
        <f>SUM('L3.1 (CV) tabs =&gt;:&lt;= L3.1 (CV) tabs'!J39)</f>
        <v>0</v>
      </c>
      <c r="K39" s="401">
        <f>SUM('L3.1 (CV) tabs =&gt;:&lt;= L3.1 (CV) tabs'!K39)</f>
        <v>0</v>
      </c>
      <c r="L39" s="401">
        <f>SUM('L3.1 (CV) tabs =&gt;:&lt;= L3.1 (CV) tabs'!L39)</f>
        <v>0</v>
      </c>
      <c r="M39" s="401">
        <f>SUM('L3.1 (CV) tabs =&gt;:&lt;= L3.1 (CV) tabs'!M39)</f>
        <v>0</v>
      </c>
      <c r="N39" s="125"/>
      <c r="O39" s="11"/>
      <c r="P39" s="125"/>
      <c r="Q39" s="401">
        <f>SUM('L3.1 (CV) tabs =&gt;:&lt;= L3.1 (CV) tabs'!Q39)</f>
        <v>0</v>
      </c>
      <c r="R39" s="401">
        <f>SUM('L3.1 (CV) tabs =&gt;:&lt;= L3.1 (CV) tabs'!R39)</f>
        <v>0</v>
      </c>
      <c r="S39" s="401">
        <f>SUM('L3.1 (CV) tabs =&gt;:&lt;= L3.1 (CV) tabs'!S39)</f>
        <v>0</v>
      </c>
      <c r="T39" s="11"/>
      <c r="U39" s="11"/>
      <c r="V39" s="16"/>
      <c r="W39" s="127"/>
    </row>
    <row r="40" spans="2:23" ht="10.15" customHeight="1">
      <c r="B40" s="15"/>
      <c r="C40" s="11"/>
      <c r="D40" s="100"/>
      <c r="E40" s="41"/>
      <c r="F40" s="42"/>
      <c r="G40" s="11"/>
      <c r="H40" s="138"/>
      <c r="I40" s="138"/>
      <c r="J40" s="138"/>
      <c r="K40" s="138"/>
      <c r="L40" s="138"/>
      <c r="M40" s="138"/>
      <c r="N40" s="125"/>
      <c r="O40" s="11"/>
      <c r="P40" s="125"/>
      <c r="Q40" s="138"/>
      <c r="R40" s="138"/>
      <c r="S40" s="138"/>
      <c r="T40" s="11"/>
      <c r="U40" s="11"/>
      <c r="V40" s="16"/>
      <c r="W40" s="127"/>
    </row>
    <row r="41" spans="2:23" ht="10.15" customHeight="1">
      <c r="B41" s="15"/>
      <c r="C41" s="11"/>
      <c r="D41" s="100"/>
      <c r="E41" s="41"/>
      <c r="F41" s="226" t="s">
        <v>9</v>
      </c>
      <c r="G41" s="206"/>
      <c r="H41" s="139"/>
      <c r="I41" s="139"/>
      <c r="J41" s="139"/>
      <c r="K41" s="139"/>
      <c r="L41" s="139"/>
      <c r="M41" s="139"/>
      <c r="N41" s="125"/>
      <c r="O41" s="11"/>
      <c r="P41" s="125"/>
      <c r="Q41" s="139"/>
      <c r="R41" s="139"/>
      <c r="S41" s="139"/>
      <c r="T41" s="11"/>
      <c r="U41" s="11"/>
      <c r="V41" s="16"/>
      <c r="W41" s="127"/>
    </row>
    <row r="42" spans="2:23" ht="10.15" customHeight="1">
      <c r="B42" s="15"/>
      <c r="C42" s="11"/>
      <c r="D42" s="100"/>
      <c r="E42" s="41"/>
      <c r="F42" s="227" t="s">
        <v>10</v>
      </c>
      <c r="G42" s="11"/>
      <c r="H42" s="401">
        <f>SUM('L3.1 (CV) tabs =&gt;:&lt;= L3.1 (CV) tabs'!H42)</f>
        <v>0</v>
      </c>
      <c r="I42" s="401">
        <f>SUM('L3.1 (CV) tabs =&gt;:&lt;= L3.1 (CV) tabs'!I42)</f>
        <v>0</v>
      </c>
      <c r="J42" s="401">
        <f>SUM('L3.1 (CV) tabs =&gt;:&lt;= L3.1 (CV) tabs'!J42)</f>
        <v>0</v>
      </c>
      <c r="K42" s="401">
        <f>SUM('L3.1 (CV) tabs =&gt;:&lt;= L3.1 (CV) tabs'!K42)</f>
        <v>0</v>
      </c>
      <c r="L42" s="401">
        <f>SUM('L3.1 (CV) tabs =&gt;:&lt;= L3.1 (CV) tabs'!L42)</f>
        <v>0</v>
      </c>
      <c r="M42" s="401">
        <f>SUM('L3.1 (CV) tabs =&gt;:&lt;= L3.1 (CV) tabs'!M42)</f>
        <v>0</v>
      </c>
      <c r="N42" s="125"/>
      <c r="O42" s="11"/>
      <c r="P42" s="125"/>
      <c r="Q42" s="401">
        <f>SUM('L3.1 (CV) tabs =&gt;:&lt;= L3.1 (CV) tabs'!Q42)</f>
        <v>0</v>
      </c>
      <c r="R42" s="401">
        <f>SUM('L3.1 (CV) tabs =&gt;:&lt;= L3.1 (CV) tabs'!R42)</f>
        <v>0</v>
      </c>
      <c r="S42" s="401">
        <f>SUM('L3.1 (CV) tabs =&gt;:&lt;= L3.1 (CV) tabs'!S42)</f>
        <v>0</v>
      </c>
      <c r="T42" s="11"/>
      <c r="U42" s="11"/>
      <c r="V42" s="16"/>
      <c r="W42" s="127"/>
    </row>
    <row r="43" spans="2:23" ht="10.15" customHeight="1">
      <c r="B43" s="15"/>
      <c r="C43" s="11"/>
      <c r="D43" s="100"/>
      <c r="E43" s="41"/>
      <c r="F43" s="227" t="s">
        <v>22</v>
      </c>
      <c r="G43" s="11"/>
      <c r="H43" s="401">
        <f>SUM('L3.1 (CV) tabs =&gt;:&lt;= L3.1 (CV) tabs'!H43)</f>
        <v>0</v>
      </c>
      <c r="I43" s="401">
        <f>SUM('L3.1 (CV) tabs =&gt;:&lt;= L3.1 (CV) tabs'!I43)</f>
        <v>0</v>
      </c>
      <c r="J43" s="401">
        <f>SUM('L3.1 (CV) tabs =&gt;:&lt;= L3.1 (CV) tabs'!J43)</f>
        <v>0</v>
      </c>
      <c r="K43" s="401">
        <f>SUM('L3.1 (CV) tabs =&gt;:&lt;= L3.1 (CV) tabs'!K43)</f>
        <v>0</v>
      </c>
      <c r="L43" s="401">
        <f>SUM('L3.1 (CV) tabs =&gt;:&lt;= L3.1 (CV) tabs'!L43)</f>
        <v>0</v>
      </c>
      <c r="M43" s="401">
        <f>SUM('L3.1 (CV) tabs =&gt;:&lt;= L3.1 (CV) tabs'!M43)</f>
        <v>0</v>
      </c>
      <c r="N43" s="125"/>
      <c r="O43" s="11"/>
      <c r="P43" s="125"/>
      <c r="Q43" s="401">
        <f>SUM('L3.1 (CV) tabs =&gt;:&lt;= L3.1 (CV) tabs'!Q43)</f>
        <v>0</v>
      </c>
      <c r="R43" s="401">
        <f>SUM('L3.1 (CV) tabs =&gt;:&lt;= L3.1 (CV) tabs'!R43)</f>
        <v>0</v>
      </c>
      <c r="S43" s="401">
        <f>SUM('L3.1 (CV) tabs =&gt;:&lt;= L3.1 (CV) tabs'!S43)</f>
        <v>0</v>
      </c>
      <c r="T43" s="11"/>
      <c r="U43" s="11"/>
      <c r="V43" s="16"/>
      <c r="W43" s="127"/>
    </row>
    <row r="44" spans="2:23" ht="10.15" customHeight="1">
      <c r="B44" s="15"/>
      <c r="C44" s="11"/>
      <c r="D44" s="100"/>
      <c r="E44" s="41"/>
      <c r="F44" s="227" t="s">
        <v>23</v>
      </c>
      <c r="G44" s="11"/>
      <c r="H44" s="401">
        <f>SUM('L3.1 (CV) tabs =&gt;:&lt;= L3.1 (CV) tabs'!H44)</f>
        <v>0</v>
      </c>
      <c r="I44" s="401">
        <f>SUM('L3.1 (CV) tabs =&gt;:&lt;= L3.1 (CV) tabs'!I44)</f>
        <v>0</v>
      </c>
      <c r="J44" s="401">
        <f>SUM('L3.1 (CV) tabs =&gt;:&lt;= L3.1 (CV) tabs'!J44)</f>
        <v>0</v>
      </c>
      <c r="K44" s="402" t="s">
        <v>66</v>
      </c>
      <c r="L44" s="401">
        <f>SUM('L3.1 (CV) tabs =&gt;:&lt;= L3.1 (CV) tabs'!L44)</f>
        <v>0</v>
      </c>
      <c r="M44" s="401">
        <f>SUM('L3.1 (CV) tabs =&gt;:&lt;= L3.1 (CV) tabs'!M44)</f>
        <v>0</v>
      </c>
      <c r="N44" s="125"/>
      <c r="O44" s="11"/>
      <c r="P44" s="125"/>
      <c r="Q44" s="401">
        <f>SUM('L3.1 (CV) tabs =&gt;:&lt;= L3.1 (CV) tabs'!Q44)</f>
        <v>0</v>
      </c>
      <c r="R44" s="401">
        <f>SUM('L3.1 (CV) tabs =&gt;:&lt;= L3.1 (CV) tabs'!R44)</f>
        <v>0</v>
      </c>
      <c r="S44" s="401">
        <f>SUM('L3.1 (CV) tabs =&gt;:&lt;= L3.1 (CV) tabs'!S44)</f>
        <v>0</v>
      </c>
      <c r="T44" s="11"/>
      <c r="U44" s="11"/>
      <c r="V44" s="16"/>
      <c r="W44" s="127"/>
    </row>
    <row r="45" spans="2:23" ht="10.15" customHeight="1">
      <c r="B45" s="15"/>
      <c r="C45" s="11"/>
      <c r="D45" s="100"/>
      <c r="E45" s="41"/>
      <c r="F45" s="227" t="s">
        <v>57</v>
      </c>
      <c r="G45" s="11"/>
      <c r="H45" s="401">
        <f>SUM('L3.1 (CV) tabs =&gt;:&lt;= L3.1 (CV) tabs'!H45)</f>
        <v>0</v>
      </c>
      <c r="I45" s="401">
        <f>SUM('L3.1 (CV) tabs =&gt;:&lt;= L3.1 (CV) tabs'!I45)</f>
        <v>0</v>
      </c>
      <c r="J45" s="401">
        <f>SUM('L3.1 (CV) tabs =&gt;:&lt;= L3.1 (CV) tabs'!J45)</f>
        <v>0</v>
      </c>
      <c r="K45" s="402" t="s">
        <v>66</v>
      </c>
      <c r="L45" s="401">
        <f>SUM('L3.1 (CV) tabs =&gt;:&lt;= L3.1 (CV) tabs'!L45)</f>
        <v>0</v>
      </c>
      <c r="M45" s="401">
        <f>SUM('L3.1 (CV) tabs =&gt;:&lt;= L3.1 (CV) tabs'!M45)</f>
        <v>0</v>
      </c>
      <c r="N45" s="125"/>
      <c r="O45" s="11"/>
      <c r="P45" s="125"/>
      <c r="Q45" s="401">
        <f>SUM('L3.1 (CV) tabs =&gt;:&lt;= L3.1 (CV) tabs'!Q45)</f>
        <v>0</v>
      </c>
      <c r="R45" s="401">
        <f>SUM('L3.1 (CV) tabs =&gt;:&lt;= L3.1 (CV) tabs'!R45)</f>
        <v>0</v>
      </c>
      <c r="S45" s="401">
        <f>SUM('L3.1 (CV) tabs =&gt;:&lt;= L3.1 (CV) tabs'!S45)</f>
        <v>0</v>
      </c>
      <c r="T45" s="11"/>
      <c r="U45" s="11"/>
      <c r="V45" s="16"/>
      <c r="W45" s="127"/>
    </row>
    <row r="46" spans="2:23" ht="10.15" customHeight="1">
      <c r="B46" s="15"/>
      <c r="C46" s="11"/>
      <c r="D46" s="100"/>
      <c r="E46" s="41"/>
      <c r="F46" s="227" t="s">
        <v>32</v>
      </c>
      <c r="G46" s="11"/>
      <c r="H46" s="401">
        <f>SUM('L3.1 (CV) tabs =&gt;:&lt;= L3.1 (CV) tabs'!H46)</f>
        <v>0</v>
      </c>
      <c r="I46" s="401">
        <f>SUM('L3.1 (CV) tabs =&gt;:&lt;= L3.1 (CV) tabs'!I46)</f>
        <v>0</v>
      </c>
      <c r="J46" s="401">
        <f>SUM('L3.1 (CV) tabs =&gt;:&lt;= L3.1 (CV) tabs'!J46)</f>
        <v>0</v>
      </c>
      <c r="K46" s="402" t="s">
        <v>66</v>
      </c>
      <c r="L46" s="401">
        <f>SUM('L3.1 (CV) tabs =&gt;:&lt;= L3.1 (CV) tabs'!L46)</f>
        <v>0</v>
      </c>
      <c r="M46" s="401">
        <f>SUM('L3.1 (CV) tabs =&gt;:&lt;= L3.1 (CV) tabs'!M46)</f>
        <v>0</v>
      </c>
      <c r="N46" s="125"/>
      <c r="O46" s="11"/>
      <c r="P46" s="125"/>
      <c r="Q46" s="401">
        <f>SUM('L3.1 (CV) tabs =&gt;:&lt;= L3.1 (CV) tabs'!Q46)</f>
        <v>0</v>
      </c>
      <c r="R46" s="401">
        <f>SUM('L3.1 (CV) tabs =&gt;:&lt;= L3.1 (CV) tabs'!R46)</f>
        <v>0</v>
      </c>
      <c r="S46" s="401">
        <f>SUM('L3.1 (CV) tabs =&gt;:&lt;= L3.1 (CV) tabs'!S46)</f>
        <v>0</v>
      </c>
      <c r="T46" s="11"/>
      <c r="U46" s="11"/>
      <c r="V46" s="16"/>
      <c r="W46" s="127"/>
    </row>
    <row r="47" spans="2:23" ht="10.15" customHeight="1">
      <c r="B47" s="15"/>
      <c r="C47" s="11"/>
      <c r="D47" s="100"/>
      <c r="E47" s="41"/>
      <c r="F47" s="227" t="s">
        <v>8</v>
      </c>
      <c r="G47" s="11"/>
      <c r="H47" s="401">
        <f>SUM('L3.1 (CV) tabs =&gt;:&lt;= L3.1 (CV) tabs'!H47)</f>
        <v>0</v>
      </c>
      <c r="I47" s="401">
        <f>SUM('L3.1 (CV) tabs =&gt;:&lt;= L3.1 (CV) tabs'!I47)</f>
        <v>0</v>
      </c>
      <c r="J47" s="401">
        <f>SUM('L3.1 (CV) tabs =&gt;:&lt;= L3.1 (CV) tabs'!J47)</f>
        <v>0</v>
      </c>
      <c r="K47" s="401">
        <f>SUM('L3.1 (CV) tabs =&gt;:&lt;= L3.1 (CV) tabs'!K47)</f>
        <v>0</v>
      </c>
      <c r="L47" s="401">
        <f>SUM('L3.1 (CV) tabs =&gt;:&lt;= L3.1 (CV) tabs'!L47)</f>
        <v>0</v>
      </c>
      <c r="M47" s="401">
        <f>SUM('L3.1 (CV) tabs =&gt;:&lt;= L3.1 (CV) tabs'!M47)</f>
        <v>0</v>
      </c>
      <c r="N47" s="125"/>
      <c r="O47" s="11"/>
      <c r="P47" s="125"/>
      <c r="Q47" s="401">
        <f>SUM('L3.1 (CV) tabs =&gt;:&lt;= L3.1 (CV) tabs'!Q47)</f>
        <v>0</v>
      </c>
      <c r="R47" s="401">
        <f>SUM('L3.1 (CV) tabs =&gt;:&lt;= L3.1 (CV) tabs'!R47)</f>
        <v>0</v>
      </c>
      <c r="S47" s="401">
        <f>SUM('L3.1 (CV) tabs =&gt;:&lt;= L3.1 (CV) tabs'!S47)</f>
        <v>0</v>
      </c>
      <c r="T47" s="11"/>
      <c r="U47" s="11"/>
      <c r="V47" s="16"/>
      <c r="W47" s="127"/>
    </row>
    <row r="48" spans="2:23" ht="10.15" customHeight="1">
      <c r="B48" s="15"/>
      <c r="C48" s="11"/>
      <c r="D48" s="100"/>
      <c r="E48" s="41"/>
      <c r="F48" s="227"/>
      <c r="G48" s="11"/>
      <c r="H48" s="138"/>
      <c r="I48" s="138"/>
      <c r="J48" s="138"/>
      <c r="K48" s="138"/>
      <c r="L48" s="138"/>
      <c r="M48" s="138"/>
      <c r="N48" s="125"/>
      <c r="O48" s="127"/>
      <c r="P48" s="125"/>
      <c r="Q48" s="138"/>
      <c r="R48" s="138"/>
      <c r="S48" s="138"/>
      <c r="T48" s="11"/>
      <c r="U48" s="127"/>
      <c r="V48" s="16"/>
      <c r="W48" s="127"/>
    </row>
    <row r="49" spans="2:23" ht="10.15" customHeight="1">
      <c r="B49" s="15"/>
      <c r="C49" s="11"/>
      <c r="D49" s="159"/>
      <c r="E49" s="160"/>
      <c r="F49" s="42" t="s">
        <v>361</v>
      </c>
      <c r="G49" s="11"/>
      <c r="H49" s="135"/>
      <c r="I49" s="135"/>
      <c r="J49" s="132"/>
      <c r="K49" s="132"/>
      <c r="L49" s="132"/>
      <c r="M49" s="132"/>
      <c r="N49" s="205"/>
      <c r="O49" s="11"/>
      <c r="P49" s="205"/>
      <c r="Q49" s="132"/>
      <c r="R49" s="132"/>
      <c r="S49" s="132"/>
      <c r="T49" s="11"/>
      <c r="U49" s="11"/>
      <c r="V49" s="16"/>
      <c r="W49" s="127"/>
    </row>
    <row r="50" spans="2:23" ht="10.15" customHeight="1">
      <c r="B50" s="15"/>
      <c r="C50" s="11"/>
      <c r="D50" s="100"/>
      <c r="E50" s="41"/>
      <c r="F50" s="226" t="s">
        <v>3</v>
      </c>
      <c r="G50" s="206"/>
      <c r="H50" s="135"/>
      <c r="I50" s="135"/>
      <c r="J50" s="135"/>
      <c r="K50" s="135"/>
      <c r="L50" s="135"/>
      <c r="M50" s="135"/>
      <c r="N50" s="126"/>
      <c r="O50" s="11"/>
      <c r="P50" s="126"/>
      <c r="Q50" s="135"/>
      <c r="R50" s="135"/>
      <c r="S50" s="135"/>
      <c r="T50" s="11"/>
      <c r="U50" s="11"/>
      <c r="V50" s="16"/>
      <c r="W50" s="127"/>
    </row>
    <row r="51" spans="2:23" ht="10.15" customHeight="1">
      <c r="B51" s="15"/>
      <c r="C51" s="11"/>
      <c r="D51" s="100"/>
      <c r="E51" s="41"/>
      <c r="F51" s="227" t="s">
        <v>4</v>
      </c>
      <c r="G51" s="11"/>
      <c r="H51" s="401">
        <f>SUM('L3.1 (CV) tabs =&gt;:&lt;= L3.1 (CV) tabs'!H51)</f>
        <v>0</v>
      </c>
      <c r="I51" s="401">
        <f>SUM('L3.1 (CV) tabs =&gt;:&lt;= L3.1 (CV) tabs'!I51)</f>
        <v>0</v>
      </c>
      <c r="J51" s="401">
        <f>SUM('L3.1 (CV) tabs =&gt;:&lt;= L3.1 (CV) tabs'!J51)</f>
        <v>0</v>
      </c>
      <c r="K51" s="401">
        <f>SUM('L3.1 (CV) tabs =&gt;:&lt;= L3.1 (CV) tabs'!K51)</f>
        <v>0</v>
      </c>
      <c r="L51" s="401">
        <f>SUM('L3.1 (CV) tabs =&gt;:&lt;= L3.1 (CV) tabs'!L51)</f>
        <v>0</v>
      </c>
      <c r="M51" s="401">
        <f>SUM('L3.1 (CV) tabs =&gt;:&lt;= L3.1 (CV) tabs'!M51)</f>
        <v>0</v>
      </c>
      <c r="N51" s="125"/>
      <c r="O51" s="11"/>
      <c r="P51" s="125"/>
      <c r="Q51" s="401">
        <f>SUM('L3.1 (CV) tabs =&gt;:&lt;= L3.1 (CV) tabs'!Q51)</f>
        <v>0</v>
      </c>
      <c r="R51" s="401">
        <f>SUM('L3.1 (CV) tabs =&gt;:&lt;= L3.1 (CV) tabs'!R51)</f>
        <v>0</v>
      </c>
      <c r="S51" s="401">
        <f>SUM('L3.1 (CV) tabs =&gt;:&lt;= L3.1 (CV) tabs'!S51)</f>
        <v>0</v>
      </c>
      <c r="T51" s="11"/>
      <c r="U51" s="11"/>
      <c r="V51" s="16"/>
      <c r="W51" s="127"/>
    </row>
    <row r="52" spans="2:23" ht="10.15" customHeight="1">
      <c r="B52" s="15"/>
      <c r="C52" s="11"/>
      <c r="D52" s="100"/>
      <c r="E52" s="41"/>
      <c r="F52" s="227" t="s">
        <v>5</v>
      </c>
      <c r="G52" s="11"/>
      <c r="H52" s="401">
        <f>SUM('L3.1 (CV) tabs =&gt;:&lt;= L3.1 (CV) tabs'!H52)</f>
        <v>0</v>
      </c>
      <c r="I52" s="401">
        <f>SUM('L3.1 (CV) tabs =&gt;:&lt;= L3.1 (CV) tabs'!I52)</f>
        <v>0</v>
      </c>
      <c r="J52" s="401">
        <f>SUM('L3.1 (CV) tabs =&gt;:&lt;= L3.1 (CV) tabs'!J52)</f>
        <v>0</v>
      </c>
      <c r="K52" s="401">
        <f>SUM('L3.1 (CV) tabs =&gt;:&lt;= L3.1 (CV) tabs'!K52)</f>
        <v>0</v>
      </c>
      <c r="L52" s="401">
        <f>SUM('L3.1 (CV) tabs =&gt;:&lt;= L3.1 (CV) tabs'!L52)</f>
        <v>0</v>
      </c>
      <c r="M52" s="401">
        <f>SUM('L3.1 (CV) tabs =&gt;:&lt;= L3.1 (CV) tabs'!M52)</f>
        <v>0</v>
      </c>
      <c r="N52" s="125"/>
      <c r="O52" s="11"/>
      <c r="P52" s="125"/>
      <c r="Q52" s="401">
        <f>SUM('L3.1 (CV) tabs =&gt;:&lt;= L3.1 (CV) tabs'!Q52)</f>
        <v>0</v>
      </c>
      <c r="R52" s="401">
        <f>SUM('L3.1 (CV) tabs =&gt;:&lt;= L3.1 (CV) tabs'!R52)</f>
        <v>0</v>
      </c>
      <c r="S52" s="401">
        <f>SUM('L3.1 (CV) tabs =&gt;:&lt;= L3.1 (CV) tabs'!S52)</f>
        <v>0</v>
      </c>
      <c r="T52" s="11"/>
      <c r="U52" s="11"/>
      <c r="V52" s="16"/>
      <c r="W52" s="127"/>
    </row>
    <row r="53" spans="2:23" ht="10.15" customHeight="1">
      <c r="B53" s="15"/>
      <c r="C53" s="11"/>
      <c r="D53" s="100"/>
      <c r="E53" s="41"/>
      <c r="F53" s="227" t="s">
        <v>6</v>
      </c>
      <c r="G53" s="11"/>
      <c r="H53" s="401">
        <f>SUM('L3.1 (CV) tabs =&gt;:&lt;= L3.1 (CV) tabs'!H53)</f>
        <v>0</v>
      </c>
      <c r="I53" s="401">
        <f>SUM('L3.1 (CV) tabs =&gt;:&lt;= L3.1 (CV) tabs'!I53)</f>
        <v>0</v>
      </c>
      <c r="J53" s="401">
        <f>SUM('L3.1 (CV) tabs =&gt;:&lt;= L3.1 (CV) tabs'!J53)</f>
        <v>0</v>
      </c>
      <c r="K53" s="401">
        <f>SUM('L3.1 (CV) tabs =&gt;:&lt;= L3.1 (CV) tabs'!K53)</f>
        <v>0</v>
      </c>
      <c r="L53" s="401">
        <f>SUM('L3.1 (CV) tabs =&gt;:&lt;= L3.1 (CV) tabs'!L53)</f>
        <v>0</v>
      </c>
      <c r="M53" s="401">
        <f>SUM('L3.1 (CV) tabs =&gt;:&lt;= L3.1 (CV) tabs'!M53)</f>
        <v>0</v>
      </c>
      <c r="N53" s="125"/>
      <c r="O53" s="11"/>
      <c r="P53" s="125"/>
      <c r="Q53" s="401">
        <f>SUM('L3.1 (CV) tabs =&gt;:&lt;= L3.1 (CV) tabs'!Q53)</f>
        <v>0</v>
      </c>
      <c r="R53" s="401">
        <f>SUM('L3.1 (CV) tabs =&gt;:&lt;= L3.1 (CV) tabs'!R53)</f>
        <v>0</v>
      </c>
      <c r="S53" s="401">
        <f>SUM('L3.1 (CV) tabs =&gt;:&lt;= L3.1 (CV) tabs'!S53)</f>
        <v>0</v>
      </c>
      <c r="T53" s="11"/>
      <c r="U53" s="11"/>
      <c r="V53" s="16"/>
      <c r="W53" s="127"/>
    </row>
    <row r="54" spans="2:23" ht="10.15" customHeight="1">
      <c r="B54" s="15"/>
      <c r="C54" s="11"/>
      <c r="D54" s="100"/>
      <c r="E54" s="41"/>
      <c r="F54" s="227" t="s">
        <v>7</v>
      </c>
      <c r="G54" s="11"/>
      <c r="H54" s="401">
        <f>SUM('L3.1 (CV) tabs =&gt;:&lt;= L3.1 (CV) tabs'!H54)</f>
        <v>0</v>
      </c>
      <c r="I54" s="401">
        <f>SUM('L3.1 (CV) tabs =&gt;:&lt;= L3.1 (CV) tabs'!I54)</f>
        <v>0</v>
      </c>
      <c r="J54" s="401">
        <f>SUM('L3.1 (CV) tabs =&gt;:&lt;= L3.1 (CV) tabs'!J54)</f>
        <v>0</v>
      </c>
      <c r="K54" s="401">
        <f>SUM('L3.1 (CV) tabs =&gt;:&lt;= L3.1 (CV) tabs'!K54)</f>
        <v>0</v>
      </c>
      <c r="L54" s="401">
        <f>SUM('L3.1 (CV) tabs =&gt;:&lt;= L3.1 (CV) tabs'!L54)</f>
        <v>0</v>
      </c>
      <c r="M54" s="401">
        <f>SUM('L3.1 (CV) tabs =&gt;:&lt;= L3.1 (CV) tabs'!M54)</f>
        <v>0</v>
      </c>
      <c r="N54" s="125"/>
      <c r="O54" s="11"/>
      <c r="P54" s="125"/>
      <c r="Q54" s="401">
        <f>SUM('L3.1 (CV) tabs =&gt;:&lt;= L3.1 (CV) tabs'!Q54)</f>
        <v>0</v>
      </c>
      <c r="R54" s="401">
        <f>SUM('L3.1 (CV) tabs =&gt;:&lt;= L3.1 (CV) tabs'!R54)</f>
        <v>0</v>
      </c>
      <c r="S54" s="401">
        <f>SUM('L3.1 (CV) tabs =&gt;:&lt;= L3.1 (CV) tabs'!S54)</f>
        <v>0</v>
      </c>
      <c r="T54" s="11"/>
      <c r="U54" s="11"/>
      <c r="V54" s="16"/>
      <c r="W54" s="127"/>
    </row>
    <row r="55" spans="2:23" ht="10.15" customHeight="1">
      <c r="B55" s="15"/>
      <c r="C55" s="11"/>
      <c r="D55" s="100"/>
      <c r="E55" s="41"/>
      <c r="F55" s="227" t="s">
        <v>8</v>
      </c>
      <c r="G55" s="11"/>
      <c r="H55" s="401">
        <f>SUM('L3.1 (CV) tabs =&gt;:&lt;= L3.1 (CV) tabs'!H55)</f>
        <v>0</v>
      </c>
      <c r="I55" s="401">
        <f>SUM('L3.1 (CV) tabs =&gt;:&lt;= L3.1 (CV) tabs'!I55)</f>
        <v>0</v>
      </c>
      <c r="J55" s="401">
        <f>SUM('L3.1 (CV) tabs =&gt;:&lt;= L3.1 (CV) tabs'!J55)</f>
        <v>0</v>
      </c>
      <c r="K55" s="401">
        <f>SUM('L3.1 (CV) tabs =&gt;:&lt;= L3.1 (CV) tabs'!K55)</f>
        <v>0</v>
      </c>
      <c r="L55" s="401">
        <f>SUM('L3.1 (CV) tabs =&gt;:&lt;= L3.1 (CV) tabs'!L55)</f>
        <v>0</v>
      </c>
      <c r="M55" s="401">
        <f>SUM('L3.1 (CV) tabs =&gt;:&lt;= L3.1 (CV) tabs'!M55)</f>
        <v>0</v>
      </c>
      <c r="N55" s="125"/>
      <c r="O55" s="11"/>
      <c r="P55" s="125"/>
      <c r="Q55" s="401">
        <f>SUM('L3.1 (CV) tabs =&gt;:&lt;= L3.1 (CV) tabs'!Q55)</f>
        <v>0</v>
      </c>
      <c r="R55" s="401">
        <f>SUM('L3.1 (CV) tabs =&gt;:&lt;= L3.1 (CV) tabs'!R55)</f>
        <v>0</v>
      </c>
      <c r="S55" s="401">
        <f>SUM('L3.1 (CV) tabs =&gt;:&lt;= L3.1 (CV) tabs'!S55)</f>
        <v>0</v>
      </c>
      <c r="T55" s="11"/>
      <c r="U55" s="11"/>
      <c r="V55" s="16"/>
      <c r="W55" s="127"/>
    </row>
    <row r="56" spans="2:23" ht="10.15" customHeight="1">
      <c r="B56" s="15"/>
      <c r="C56" s="11"/>
      <c r="D56" s="100"/>
      <c r="E56" s="41"/>
      <c r="F56" s="42"/>
      <c r="G56" s="11"/>
      <c r="H56" s="138"/>
      <c r="I56" s="138"/>
      <c r="J56" s="138"/>
      <c r="K56" s="138"/>
      <c r="L56" s="138"/>
      <c r="M56" s="138"/>
      <c r="N56" s="125"/>
      <c r="O56" s="11"/>
      <c r="P56" s="125"/>
      <c r="Q56" s="138"/>
      <c r="R56" s="138"/>
      <c r="S56" s="138"/>
      <c r="T56" s="11"/>
      <c r="U56" s="11"/>
      <c r="V56" s="16"/>
      <c r="W56" s="127"/>
    </row>
    <row r="57" spans="2:23" ht="10.15" customHeight="1">
      <c r="B57" s="15"/>
      <c r="C57" s="11"/>
      <c r="D57" s="100"/>
      <c r="E57" s="41"/>
      <c r="F57" s="226" t="s">
        <v>9</v>
      </c>
      <c r="G57" s="206"/>
      <c r="H57" s="139"/>
      <c r="I57" s="139"/>
      <c r="J57" s="139"/>
      <c r="K57" s="139"/>
      <c r="L57" s="139"/>
      <c r="M57" s="139"/>
      <c r="N57" s="125"/>
      <c r="O57" s="11"/>
      <c r="P57" s="125"/>
      <c r="Q57" s="139"/>
      <c r="R57" s="139"/>
      <c r="S57" s="139"/>
      <c r="T57" s="11"/>
      <c r="U57" s="11"/>
      <c r="V57" s="16"/>
      <c r="W57" s="127"/>
    </row>
    <row r="58" spans="2:23" ht="10.15" customHeight="1">
      <c r="B58" s="15"/>
      <c r="C58" s="11"/>
      <c r="D58" s="100"/>
      <c r="E58" s="41"/>
      <c r="F58" s="227" t="s">
        <v>10</v>
      </c>
      <c r="G58" s="11"/>
      <c r="H58" s="401">
        <f>SUM('L3.1 (CV) tabs =&gt;:&lt;= L3.1 (CV) tabs'!H58)</f>
        <v>0</v>
      </c>
      <c r="I58" s="401">
        <f>SUM('L3.1 (CV) tabs =&gt;:&lt;= L3.1 (CV) tabs'!I58)</f>
        <v>0</v>
      </c>
      <c r="J58" s="401">
        <f>SUM('L3.1 (CV) tabs =&gt;:&lt;= L3.1 (CV) tabs'!J58)</f>
        <v>0</v>
      </c>
      <c r="K58" s="401">
        <f>SUM('L3.1 (CV) tabs =&gt;:&lt;= L3.1 (CV) tabs'!K58)</f>
        <v>0</v>
      </c>
      <c r="L58" s="401">
        <f>SUM('L3.1 (CV) tabs =&gt;:&lt;= L3.1 (CV) tabs'!L58)</f>
        <v>0</v>
      </c>
      <c r="M58" s="401">
        <f>SUM('L3.1 (CV) tabs =&gt;:&lt;= L3.1 (CV) tabs'!M58)</f>
        <v>0</v>
      </c>
      <c r="N58" s="125"/>
      <c r="O58" s="11"/>
      <c r="P58" s="125"/>
      <c r="Q58" s="401">
        <f>SUM('L3.1 (CV) tabs =&gt;:&lt;= L3.1 (CV) tabs'!Q58)</f>
        <v>0</v>
      </c>
      <c r="R58" s="401">
        <f>SUM('L3.1 (CV) tabs =&gt;:&lt;= L3.1 (CV) tabs'!R58)</f>
        <v>0</v>
      </c>
      <c r="S58" s="401">
        <f>SUM('L3.1 (CV) tabs =&gt;:&lt;= L3.1 (CV) tabs'!S58)</f>
        <v>0</v>
      </c>
      <c r="T58" s="11"/>
      <c r="U58" s="11"/>
      <c r="V58" s="16"/>
      <c r="W58" s="127"/>
    </row>
    <row r="59" spans="2:23" ht="10.15" customHeight="1">
      <c r="B59" s="15"/>
      <c r="C59" s="11"/>
      <c r="D59" s="100"/>
      <c r="E59" s="41"/>
      <c r="F59" s="227" t="s">
        <v>22</v>
      </c>
      <c r="G59" s="11"/>
      <c r="H59" s="401">
        <f>SUM('L3.1 (CV) tabs =&gt;:&lt;= L3.1 (CV) tabs'!H59)</f>
        <v>0</v>
      </c>
      <c r="I59" s="401">
        <f>SUM('L3.1 (CV) tabs =&gt;:&lt;= L3.1 (CV) tabs'!I59)</f>
        <v>0</v>
      </c>
      <c r="J59" s="401">
        <f>SUM('L3.1 (CV) tabs =&gt;:&lt;= L3.1 (CV) tabs'!J59)</f>
        <v>0</v>
      </c>
      <c r="K59" s="401">
        <f>SUM('L3.1 (CV) tabs =&gt;:&lt;= L3.1 (CV) tabs'!K59)</f>
        <v>0</v>
      </c>
      <c r="L59" s="401">
        <f>SUM('L3.1 (CV) tabs =&gt;:&lt;= L3.1 (CV) tabs'!L59)</f>
        <v>0</v>
      </c>
      <c r="M59" s="401">
        <f>SUM('L3.1 (CV) tabs =&gt;:&lt;= L3.1 (CV) tabs'!M59)</f>
        <v>0</v>
      </c>
      <c r="N59" s="125"/>
      <c r="O59" s="11"/>
      <c r="P59" s="125"/>
      <c r="Q59" s="401">
        <f>SUM('L3.1 (CV) tabs =&gt;:&lt;= L3.1 (CV) tabs'!Q59)</f>
        <v>0</v>
      </c>
      <c r="R59" s="401">
        <f>SUM('L3.1 (CV) tabs =&gt;:&lt;= L3.1 (CV) tabs'!R59)</f>
        <v>0</v>
      </c>
      <c r="S59" s="401">
        <f>SUM('L3.1 (CV) tabs =&gt;:&lt;= L3.1 (CV) tabs'!S59)</f>
        <v>0</v>
      </c>
      <c r="T59" s="11"/>
      <c r="U59" s="11"/>
      <c r="V59" s="16"/>
      <c r="W59" s="127"/>
    </row>
    <row r="60" spans="2:23" ht="10.15" customHeight="1">
      <c r="B60" s="15"/>
      <c r="C60" s="11"/>
      <c r="D60" s="100"/>
      <c r="E60" s="41"/>
      <c r="F60" s="227" t="s">
        <v>23</v>
      </c>
      <c r="G60" s="11"/>
      <c r="H60" s="401">
        <f>SUM('L3.1 (CV) tabs =&gt;:&lt;= L3.1 (CV) tabs'!H60)</f>
        <v>0</v>
      </c>
      <c r="I60" s="401">
        <f>SUM('L3.1 (CV) tabs =&gt;:&lt;= L3.1 (CV) tabs'!I60)</f>
        <v>0</v>
      </c>
      <c r="J60" s="401">
        <f>SUM('L3.1 (CV) tabs =&gt;:&lt;= L3.1 (CV) tabs'!J60)</f>
        <v>0</v>
      </c>
      <c r="K60" s="402" t="s">
        <v>66</v>
      </c>
      <c r="L60" s="401">
        <f>SUM('L3.1 (CV) tabs =&gt;:&lt;= L3.1 (CV) tabs'!L60)</f>
        <v>0</v>
      </c>
      <c r="M60" s="401">
        <f>SUM('L3.1 (CV) tabs =&gt;:&lt;= L3.1 (CV) tabs'!M60)</f>
        <v>0</v>
      </c>
      <c r="N60" s="125"/>
      <c r="O60" s="11"/>
      <c r="P60" s="125"/>
      <c r="Q60" s="401">
        <f>SUM('L3.1 (CV) tabs =&gt;:&lt;= L3.1 (CV) tabs'!Q60)</f>
        <v>0</v>
      </c>
      <c r="R60" s="401">
        <f>SUM('L3.1 (CV) tabs =&gt;:&lt;= L3.1 (CV) tabs'!R60)</f>
        <v>0</v>
      </c>
      <c r="S60" s="401">
        <f>SUM('L3.1 (CV) tabs =&gt;:&lt;= L3.1 (CV) tabs'!S60)</f>
        <v>0</v>
      </c>
      <c r="T60" s="11"/>
      <c r="U60" s="11"/>
      <c r="V60" s="16"/>
      <c r="W60" s="127"/>
    </row>
    <row r="61" spans="2:23" ht="10.15" customHeight="1">
      <c r="B61" s="15"/>
      <c r="C61" s="11"/>
      <c r="D61" s="100"/>
      <c r="E61" s="41"/>
      <c r="F61" s="227" t="s">
        <v>57</v>
      </c>
      <c r="G61" s="11"/>
      <c r="H61" s="401">
        <f>SUM('L3.1 (CV) tabs =&gt;:&lt;= L3.1 (CV) tabs'!H61)</f>
        <v>0</v>
      </c>
      <c r="I61" s="401">
        <f>SUM('L3.1 (CV) tabs =&gt;:&lt;= L3.1 (CV) tabs'!I61)</f>
        <v>0</v>
      </c>
      <c r="J61" s="401">
        <f>SUM('L3.1 (CV) tabs =&gt;:&lt;= L3.1 (CV) tabs'!J61)</f>
        <v>0</v>
      </c>
      <c r="K61" s="402" t="s">
        <v>66</v>
      </c>
      <c r="L61" s="401">
        <f>SUM('L3.1 (CV) tabs =&gt;:&lt;= L3.1 (CV) tabs'!L61)</f>
        <v>0</v>
      </c>
      <c r="M61" s="401">
        <f>SUM('L3.1 (CV) tabs =&gt;:&lt;= L3.1 (CV) tabs'!M61)</f>
        <v>0</v>
      </c>
      <c r="N61" s="125"/>
      <c r="O61" s="11"/>
      <c r="P61" s="125"/>
      <c r="Q61" s="401">
        <f>SUM('L3.1 (CV) tabs =&gt;:&lt;= L3.1 (CV) tabs'!Q61)</f>
        <v>0</v>
      </c>
      <c r="R61" s="401">
        <f>SUM('L3.1 (CV) tabs =&gt;:&lt;= L3.1 (CV) tabs'!R61)</f>
        <v>0</v>
      </c>
      <c r="S61" s="401">
        <f>SUM('L3.1 (CV) tabs =&gt;:&lt;= L3.1 (CV) tabs'!S61)</f>
        <v>0</v>
      </c>
      <c r="T61" s="11"/>
      <c r="U61" s="11"/>
      <c r="V61" s="16"/>
      <c r="W61" s="127"/>
    </row>
    <row r="62" spans="2:23" ht="10.15" customHeight="1">
      <c r="B62" s="15"/>
      <c r="C62" s="11"/>
      <c r="D62" s="100"/>
      <c r="E62" s="41"/>
      <c r="F62" s="227" t="s">
        <v>32</v>
      </c>
      <c r="G62" s="11"/>
      <c r="H62" s="401">
        <f>SUM('L3.1 (CV) tabs =&gt;:&lt;= L3.1 (CV) tabs'!H62)</f>
        <v>0</v>
      </c>
      <c r="I62" s="401">
        <f>SUM('L3.1 (CV) tabs =&gt;:&lt;= L3.1 (CV) tabs'!I62)</f>
        <v>0</v>
      </c>
      <c r="J62" s="401">
        <f>SUM('L3.1 (CV) tabs =&gt;:&lt;= L3.1 (CV) tabs'!J62)</f>
        <v>0</v>
      </c>
      <c r="K62" s="402" t="s">
        <v>66</v>
      </c>
      <c r="L62" s="401">
        <f>SUM('L3.1 (CV) tabs =&gt;:&lt;= L3.1 (CV) tabs'!L62)</f>
        <v>0</v>
      </c>
      <c r="M62" s="401">
        <f>SUM('L3.1 (CV) tabs =&gt;:&lt;= L3.1 (CV) tabs'!M62)</f>
        <v>0</v>
      </c>
      <c r="N62" s="125"/>
      <c r="O62" s="11"/>
      <c r="P62" s="125"/>
      <c r="Q62" s="401">
        <f>SUM('L3.1 (CV) tabs =&gt;:&lt;= L3.1 (CV) tabs'!Q62)</f>
        <v>0</v>
      </c>
      <c r="R62" s="401">
        <f>SUM('L3.1 (CV) tabs =&gt;:&lt;= L3.1 (CV) tabs'!R62)</f>
        <v>0</v>
      </c>
      <c r="S62" s="401">
        <f>SUM('L3.1 (CV) tabs =&gt;:&lt;= L3.1 (CV) tabs'!S62)</f>
        <v>0</v>
      </c>
      <c r="T62" s="11"/>
      <c r="U62" s="11"/>
      <c r="V62" s="16"/>
      <c r="W62" s="127"/>
    </row>
    <row r="63" spans="2:23" ht="10.15" customHeight="1">
      <c r="B63" s="15"/>
      <c r="C63" s="11"/>
      <c r="D63" s="100"/>
      <c r="E63" s="41"/>
      <c r="F63" s="227" t="s">
        <v>8</v>
      </c>
      <c r="G63" s="11"/>
      <c r="H63" s="401">
        <f>SUM('L3.1 (CV) tabs =&gt;:&lt;= L3.1 (CV) tabs'!H63)</f>
        <v>0</v>
      </c>
      <c r="I63" s="401">
        <f>SUM('L3.1 (CV) tabs =&gt;:&lt;= L3.1 (CV) tabs'!I63)</f>
        <v>0</v>
      </c>
      <c r="J63" s="401">
        <f>SUM('L3.1 (CV) tabs =&gt;:&lt;= L3.1 (CV) tabs'!J63)</f>
        <v>0</v>
      </c>
      <c r="K63" s="401">
        <f>SUM('L3.1 (CV) tabs =&gt;:&lt;= L3.1 (CV) tabs'!K63)</f>
        <v>0</v>
      </c>
      <c r="L63" s="401">
        <f>SUM('L3.1 (CV) tabs =&gt;:&lt;= L3.1 (CV) tabs'!L63)</f>
        <v>0</v>
      </c>
      <c r="M63" s="401">
        <f>SUM('L3.1 (CV) tabs =&gt;:&lt;= L3.1 (CV) tabs'!M63)</f>
        <v>0</v>
      </c>
      <c r="N63" s="125"/>
      <c r="O63" s="11"/>
      <c r="P63" s="125"/>
      <c r="Q63" s="401">
        <f>SUM('L3.1 (CV) tabs =&gt;:&lt;= L3.1 (CV) tabs'!Q63)</f>
        <v>0</v>
      </c>
      <c r="R63" s="401">
        <f>SUM('L3.1 (CV) tabs =&gt;:&lt;= L3.1 (CV) tabs'!R63)</f>
        <v>0</v>
      </c>
      <c r="S63" s="401">
        <f>SUM('L3.1 (CV) tabs =&gt;:&lt;= L3.1 (CV) tabs'!S63)</f>
        <v>0</v>
      </c>
      <c r="T63" s="11"/>
      <c r="U63" s="11"/>
      <c r="V63" s="16"/>
      <c r="W63" s="127"/>
    </row>
    <row r="64" spans="2:23" ht="10.15" customHeight="1">
      <c r="B64" s="15"/>
      <c r="C64" s="11"/>
      <c r="D64" s="100"/>
      <c r="E64" s="160" t="s">
        <v>15</v>
      </c>
      <c r="F64" s="42"/>
      <c r="G64" s="11"/>
      <c r="H64" s="139"/>
      <c r="I64" s="139"/>
      <c r="J64" s="139"/>
      <c r="K64" s="139"/>
      <c r="L64" s="139"/>
      <c r="M64" s="139"/>
      <c r="N64" s="125"/>
      <c r="O64" s="11"/>
      <c r="P64" s="125"/>
      <c r="Q64" s="139"/>
      <c r="R64" s="139"/>
      <c r="S64" s="139"/>
      <c r="T64" s="11"/>
      <c r="U64" s="11"/>
      <c r="V64" s="16"/>
      <c r="W64" s="127"/>
    </row>
    <row r="65" spans="2:23" ht="10.15" customHeight="1">
      <c r="B65" s="15"/>
      <c r="C65" s="11"/>
      <c r="D65" s="100"/>
      <c r="E65" s="160"/>
      <c r="F65" s="42" t="s">
        <v>360</v>
      </c>
      <c r="G65" s="11"/>
      <c r="H65" s="139"/>
      <c r="I65" s="139"/>
      <c r="J65" s="139"/>
      <c r="K65" s="139"/>
      <c r="L65" s="139"/>
      <c r="M65" s="139"/>
      <c r="N65" s="125"/>
      <c r="O65" s="11"/>
      <c r="P65" s="125"/>
      <c r="Q65" s="139"/>
      <c r="R65" s="139"/>
      <c r="S65" s="139"/>
      <c r="T65" s="11"/>
      <c r="U65" s="11"/>
      <c r="V65" s="16"/>
      <c r="W65" s="127"/>
    </row>
    <row r="66" spans="2:23" ht="10.15" customHeight="1">
      <c r="B66" s="15"/>
      <c r="C66" s="11"/>
      <c r="D66" s="100"/>
      <c r="E66" s="160"/>
      <c r="F66" s="227" t="s">
        <v>16</v>
      </c>
      <c r="G66" s="11"/>
      <c r="H66" s="171">
        <f>SUM('L3.1 (CV) tabs =&gt;:&lt;= L3.1 (CV) tabs'!H66)</f>
        <v>0</v>
      </c>
      <c r="I66" s="171">
        <f>SUM('L3.1 (CV) tabs =&gt;:&lt;= L3.1 (CV) tabs'!I66)</f>
        <v>0</v>
      </c>
      <c r="J66" s="171">
        <f>SUM('L3.1 (CV) tabs =&gt;:&lt;= L3.1 (CV) tabs'!J66)</f>
        <v>0</v>
      </c>
      <c r="K66" s="171">
        <f>SUM('L3.1 (CV) tabs =&gt;:&lt;= L3.1 (CV) tabs'!K66)</f>
        <v>0</v>
      </c>
      <c r="L66" s="171">
        <f>SUM('L3.1 (CV) tabs =&gt;:&lt;= L3.1 (CV) tabs'!L66)</f>
        <v>0</v>
      </c>
      <c r="M66" s="171">
        <f>SUM('L3.1 (CV) tabs =&gt;:&lt;= L3.1 (CV) tabs'!M66)</f>
        <v>0</v>
      </c>
      <c r="N66" s="125"/>
      <c r="O66" s="11"/>
      <c r="P66" s="125"/>
      <c r="Q66" s="171">
        <f>SUM('L3.1 (CV) tabs =&gt;:&lt;= L3.1 (CV) tabs'!Q66)</f>
        <v>0</v>
      </c>
      <c r="R66" s="171">
        <f>SUM('L3.1 (CV) tabs =&gt;:&lt;= L3.1 (CV) tabs'!R66)</f>
        <v>0</v>
      </c>
      <c r="S66" s="171">
        <f>SUM('L3.1 (CV) tabs =&gt;:&lt;= L3.1 (CV) tabs'!S66)</f>
        <v>0</v>
      </c>
      <c r="T66" s="11"/>
      <c r="U66" s="11"/>
      <c r="V66" s="16"/>
      <c r="W66" s="127"/>
    </row>
    <row r="67" spans="2:23" ht="10.15" customHeight="1">
      <c r="B67" s="15"/>
      <c r="C67" s="11"/>
      <c r="D67" s="100"/>
      <c r="E67" s="41"/>
      <c r="F67" s="227" t="s">
        <v>17</v>
      </c>
      <c r="G67" s="11"/>
      <c r="H67" s="401">
        <f>SUM('L3.1 (CV) tabs =&gt;:&lt;= L3.1 (CV) tabs'!H67)</f>
        <v>0</v>
      </c>
      <c r="I67" s="401">
        <f>SUM('L3.1 (CV) tabs =&gt;:&lt;= L3.1 (CV) tabs'!I67)</f>
        <v>0</v>
      </c>
      <c r="J67" s="401">
        <f>SUM('L3.1 (CV) tabs =&gt;:&lt;= L3.1 (CV) tabs'!J67)</f>
        <v>0</v>
      </c>
      <c r="K67" s="401">
        <f>SUM('L3.1 (CV) tabs =&gt;:&lt;= L3.1 (CV) tabs'!K67)</f>
        <v>0</v>
      </c>
      <c r="L67" s="401">
        <f>SUM('L3.1 (CV) tabs =&gt;:&lt;= L3.1 (CV) tabs'!L67)</f>
        <v>0</v>
      </c>
      <c r="M67" s="401">
        <f>SUM('L3.1 (CV) tabs =&gt;:&lt;= L3.1 (CV) tabs'!M67)</f>
        <v>0</v>
      </c>
      <c r="N67" s="125"/>
      <c r="O67" s="11"/>
      <c r="P67" s="125"/>
      <c r="Q67" s="401">
        <f>SUM('L3.1 (CV) tabs =&gt;:&lt;= L3.1 (CV) tabs'!Q67)</f>
        <v>0</v>
      </c>
      <c r="R67" s="401">
        <f>SUM('L3.1 (CV) tabs =&gt;:&lt;= L3.1 (CV) tabs'!R67)</f>
        <v>0</v>
      </c>
      <c r="S67" s="401">
        <f>SUM('L3.1 (CV) tabs =&gt;:&lt;= L3.1 (CV) tabs'!S67)</f>
        <v>0</v>
      </c>
      <c r="T67" s="11"/>
      <c r="U67" s="11"/>
      <c r="V67" s="16"/>
      <c r="W67" s="127"/>
    </row>
    <row r="68" spans="2:23" ht="10.15" customHeight="1">
      <c r="B68" s="15"/>
      <c r="C68" s="11"/>
      <c r="D68" s="100"/>
      <c r="E68" s="41"/>
      <c r="F68" s="227" t="s">
        <v>8</v>
      </c>
      <c r="G68" s="11"/>
      <c r="H68" s="401">
        <f>SUM('L3.1 (CV) tabs =&gt;:&lt;= L3.1 (CV) tabs'!H68)</f>
        <v>0</v>
      </c>
      <c r="I68" s="401">
        <f>SUM('L3.1 (CV) tabs =&gt;:&lt;= L3.1 (CV) tabs'!I68)</f>
        <v>0</v>
      </c>
      <c r="J68" s="401">
        <f>SUM('L3.1 (CV) tabs =&gt;:&lt;= L3.1 (CV) tabs'!J68)</f>
        <v>0</v>
      </c>
      <c r="K68" s="401">
        <f>SUM('L3.1 (CV) tabs =&gt;:&lt;= L3.1 (CV) tabs'!K68)</f>
        <v>0</v>
      </c>
      <c r="L68" s="401">
        <f>SUM('L3.1 (CV) tabs =&gt;:&lt;= L3.1 (CV) tabs'!L68)</f>
        <v>0</v>
      </c>
      <c r="M68" s="401">
        <f>SUM('L3.1 (CV) tabs =&gt;:&lt;= L3.1 (CV) tabs'!M68)</f>
        <v>0</v>
      </c>
      <c r="N68" s="125"/>
      <c r="O68" s="11"/>
      <c r="P68" s="125"/>
      <c r="Q68" s="401">
        <f>SUM('L3.1 (CV) tabs =&gt;:&lt;= L3.1 (CV) tabs'!Q68)</f>
        <v>0</v>
      </c>
      <c r="R68" s="401">
        <f>SUM('L3.1 (CV) tabs =&gt;:&lt;= L3.1 (CV) tabs'!R68)</f>
        <v>0</v>
      </c>
      <c r="S68" s="401">
        <f>SUM('L3.1 (CV) tabs =&gt;:&lt;= L3.1 (CV) tabs'!S68)</f>
        <v>0</v>
      </c>
      <c r="T68" s="11"/>
      <c r="U68" s="11"/>
      <c r="V68" s="16"/>
      <c r="W68" s="127"/>
    </row>
    <row r="69" spans="2:23" ht="10.15" customHeight="1">
      <c r="B69" s="15"/>
      <c r="C69" s="11"/>
      <c r="D69" s="100"/>
      <c r="E69" s="41"/>
      <c r="F69" s="227"/>
      <c r="G69" s="11"/>
      <c r="H69" s="138"/>
      <c r="I69" s="138"/>
      <c r="J69" s="138"/>
      <c r="K69" s="138"/>
      <c r="L69" s="138"/>
      <c r="M69" s="138"/>
      <c r="N69" s="125"/>
      <c r="O69" s="127"/>
      <c r="P69" s="125"/>
      <c r="Q69" s="138"/>
      <c r="R69" s="138"/>
      <c r="S69" s="138"/>
      <c r="T69" s="11"/>
      <c r="U69" s="127"/>
      <c r="V69" s="16"/>
      <c r="W69" s="127"/>
    </row>
    <row r="70" spans="2:23" ht="10.15" customHeight="1">
      <c r="B70" s="15"/>
      <c r="C70" s="11"/>
      <c r="D70" s="100"/>
      <c r="E70" s="160"/>
      <c r="F70" s="42" t="s">
        <v>361</v>
      </c>
      <c r="G70" s="11"/>
      <c r="H70" s="139"/>
      <c r="I70" s="139"/>
      <c r="J70" s="139"/>
      <c r="K70" s="139"/>
      <c r="L70" s="139"/>
      <c r="M70" s="139"/>
      <c r="N70" s="125"/>
      <c r="O70" s="11"/>
      <c r="P70" s="125"/>
      <c r="Q70" s="139"/>
      <c r="R70" s="139"/>
      <c r="S70" s="139"/>
      <c r="T70" s="11"/>
      <c r="U70" s="11"/>
      <c r="V70" s="16"/>
      <c r="W70" s="127"/>
    </row>
    <row r="71" spans="2:23" ht="10.15" customHeight="1">
      <c r="B71" s="15"/>
      <c r="C71" s="11"/>
      <c r="D71" s="100"/>
      <c r="E71" s="160"/>
      <c r="F71" s="227" t="s">
        <v>16</v>
      </c>
      <c r="G71" s="11"/>
      <c r="H71" s="171">
        <f>SUM('L3.1 (CV) tabs =&gt;:&lt;= L3.1 (CV) tabs'!H71)</f>
        <v>0</v>
      </c>
      <c r="I71" s="171">
        <f>SUM('L3.1 (CV) tabs =&gt;:&lt;= L3.1 (CV) tabs'!I71)</f>
        <v>0</v>
      </c>
      <c r="J71" s="171">
        <f>SUM('L3.1 (CV) tabs =&gt;:&lt;= L3.1 (CV) tabs'!J71)</f>
        <v>0</v>
      </c>
      <c r="K71" s="171">
        <f>SUM('L3.1 (CV) tabs =&gt;:&lt;= L3.1 (CV) tabs'!K71)</f>
        <v>0</v>
      </c>
      <c r="L71" s="171">
        <f>SUM('L3.1 (CV) tabs =&gt;:&lt;= L3.1 (CV) tabs'!L71)</f>
        <v>0</v>
      </c>
      <c r="M71" s="171">
        <f>SUM('L3.1 (CV) tabs =&gt;:&lt;= L3.1 (CV) tabs'!M71)</f>
        <v>0</v>
      </c>
      <c r="N71" s="125"/>
      <c r="O71" s="11"/>
      <c r="P71" s="125"/>
      <c r="Q71" s="171">
        <f>SUM('L3.1 (CV) tabs =&gt;:&lt;= L3.1 (CV) tabs'!Q71)</f>
        <v>0</v>
      </c>
      <c r="R71" s="171">
        <f>SUM('L3.1 (CV) tabs =&gt;:&lt;= L3.1 (CV) tabs'!R71)</f>
        <v>0</v>
      </c>
      <c r="S71" s="171">
        <f>SUM('L3.1 (CV) tabs =&gt;:&lt;= L3.1 (CV) tabs'!S71)</f>
        <v>0</v>
      </c>
      <c r="T71" s="11"/>
      <c r="U71" s="11"/>
      <c r="V71" s="16"/>
      <c r="W71" s="127"/>
    </row>
    <row r="72" spans="2:23" ht="10.15" customHeight="1">
      <c r="B72" s="15"/>
      <c r="C72" s="11"/>
      <c r="D72" s="100"/>
      <c r="E72" s="41"/>
      <c r="F72" s="227" t="s">
        <v>17</v>
      </c>
      <c r="G72" s="11"/>
      <c r="H72" s="401">
        <f>SUM('L3.1 (CV) tabs =&gt;:&lt;= L3.1 (CV) tabs'!H72)</f>
        <v>0</v>
      </c>
      <c r="I72" s="401">
        <f>SUM('L3.1 (CV) tabs =&gt;:&lt;= L3.1 (CV) tabs'!I72)</f>
        <v>0</v>
      </c>
      <c r="J72" s="401">
        <f>SUM('L3.1 (CV) tabs =&gt;:&lt;= L3.1 (CV) tabs'!J72)</f>
        <v>0</v>
      </c>
      <c r="K72" s="401">
        <f>SUM('L3.1 (CV) tabs =&gt;:&lt;= L3.1 (CV) tabs'!K72)</f>
        <v>0</v>
      </c>
      <c r="L72" s="401">
        <f>SUM('L3.1 (CV) tabs =&gt;:&lt;= L3.1 (CV) tabs'!L72)</f>
        <v>0</v>
      </c>
      <c r="M72" s="401">
        <f>SUM('L3.1 (CV) tabs =&gt;:&lt;= L3.1 (CV) tabs'!M72)</f>
        <v>0</v>
      </c>
      <c r="N72" s="125"/>
      <c r="O72" s="11"/>
      <c r="P72" s="125"/>
      <c r="Q72" s="401">
        <f>SUM('L3.1 (CV) tabs =&gt;:&lt;= L3.1 (CV) tabs'!Q72)</f>
        <v>0</v>
      </c>
      <c r="R72" s="401">
        <f>SUM('L3.1 (CV) tabs =&gt;:&lt;= L3.1 (CV) tabs'!R72)</f>
        <v>0</v>
      </c>
      <c r="S72" s="401">
        <f>SUM('L3.1 (CV) tabs =&gt;:&lt;= L3.1 (CV) tabs'!S72)</f>
        <v>0</v>
      </c>
      <c r="T72" s="11"/>
      <c r="U72" s="11"/>
      <c r="V72" s="16"/>
      <c r="W72" s="127"/>
    </row>
    <row r="73" spans="2:23" ht="10.15" customHeight="1">
      <c r="B73" s="15"/>
      <c r="C73" s="11"/>
      <c r="D73" s="100"/>
      <c r="E73" s="41"/>
      <c r="F73" s="227" t="s">
        <v>8</v>
      </c>
      <c r="G73" s="11"/>
      <c r="H73" s="401">
        <f>SUM('L3.1 (CV) tabs =&gt;:&lt;= L3.1 (CV) tabs'!H73)</f>
        <v>0</v>
      </c>
      <c r="I73" s="401">
        <f>SUM('L3.1 (CV) tabs =&gt;:&lt;= L3.1 (CV) tabs'!I73)</f>
        <v>0</v>
      </c>
      <c r="J73" s="401">
        <f>SUM('L3.1 (CV) tabs =&gt;:&lt;= L3.1 (CV) tabs'!J73)</f>
        <v>0</v>
      </c>
      <c r="K73" s="401">
        <f>SUM('L3.1 (CV) tabs =&gt;:&lt;= L3.1 (CV) tabs'!K73)</f>
        <v>0</v>
      </c>
      <c r="L73" s="401">
        <f>SUM('L3.1 (CV) tabs =&gt;:&lt;= L3.1 (CV) tabs'!L73)</f>
        <v>0</v>
      </c>
      <c r="M73" s="401">
        <f>SUM('L3.1 (CV) tabs =&gt;:&lt;= L3.1 (CV) tabs'!M73)</f>
        <v>0</v>
      </c>
      <c r="N73" s="125"/>
      <c r="O73" s="11"/>
      <c r="P73" s="125"/>
      <c r="Q73" s="401">
        <f>SUM('L3.1 (CV) tabs =&gt;:&lt;= L3.1 (CV) tabs'!Q73)</f>
        <v>0</v>
      </c>
      <c r="R73" s="401">
        <f>SUM('L3.1 (CV) tabs =&gt;:&lt;= L3.1 (CV) tabs'!R73)</f>
        <v>0</v>
      </c>
      <c r="S73" s="401">
        <f>SUM('L3.1 (CV) tabs =&gt;:&lt;= L3.1 (CV) tabs'!S73)</f>
        <v>0</v>
      </c>
      <c r="T73" s="11"/>
      <c r="U73" s="11"/>
      <c r="V73" s="16"/>
      <c r="W73" s="127"/>
    </row>
    <row r="74" spans="2:23" ht="10.15" customHeight="1">
      <c r="B74" s="15"/>
      <c r="C74" s="11"/>
      <c r="D74" s="161" t="s">
        <v>18</v>
      </c>
      <c r="E74" s="162" t="s">
        <v>19</v>
      </c>
      <c r="F74" s="10"/>
      <c r="G74" s="11"/>
      <c r="H74" s="403">
        <f>SUM('L3.1 (CV) tabs =&gt;:&lt;= L3.1 (CV) tabs'!H74)</f>
        <v>0</v>
      </c>
      <c r="I74" s="403">
        <f>SUM('L3.1 (CV) tabs =&gt;:&lt;= L3.1 (CV) tabs'!I74)</f>
        <v>0</v>
      </c>
      <c r="J74" s="403">
        <f>SUM('L3.1 (CV) tabs =&gt;:&lt;= L3.1 (CV) tabs'!J74)</f>
        <v>0</v>
      </c>
      <c r="K74" s="455" t="s">
        <v>66</v>
      </c>
      <c r="L74" s="403">
        <f>SUM('L3.1 (CV) tabs =&gt;:&lt;= L3.1 (CV) tabs'!L74)</f>
        <v>0</v>
      </c>
      <c r="M74" s="403">
        <f>SUM('L3.1 (CV) tabs =&gt;:&lt;= L3.1 (CV) tabs'!M74)</f>
        <v>0</v>
      </c>
      <c r="N74" s="125"/>
      <c r="O74" s="11"/>
      <c r="P74" s="125"/>
      <c r="Q74" s="403">
        <f>SUM('L3.1 (CV) tabs =&gt;:&lt;= L3.1 (CV) tabs'!Q74)</f>
        <v>0</v>
      </c>
      <c r="R74" s="403">
        <f>SUM('L3.1 (CV) tabs =&gt;:&lt;= L3.1 (CV) tabs'!R74)</f>
        <v>0</v>
      </c>
      <c r="S74" s="403">
        <f>SUM('L3.1 (CV) tabs =&gt;:&lt;= L3.1 (CV) tabs'!S74)</f>
        <v>0</v>
      </c>
      <c r="T74" s="11"/>
      <c r="U74" s="11"/>
      <c r="V74" s="16"/>
      <c r="W74" s="127"/>
    </row>
    <row r="75" spans="2:23" ht="10.15" customHeight="1">
      <c r="B75" s="15"/>
      <c r="C75" s="11"/>
      <c r="D75" s="163" t="s">
        <v>20</v>
      </c>
      <c r="E75" s="164" t="s">
        <v>21</v>
      </c>
      <c r="F75" s="40"/>
      <c r="G75" s="11"/>
      <c r="H75" s="141"/>
      <c r="I75" s="141"/>
      <c r="J75" s="141"/>
      <c r="K75" s="141"/>
      <c r="L75" s="141"/>
      <c r="M75" s="141"/>
      <c r="N75" s="125"/>
      <c r="O75" s="11"/>
      <c r="P75" s="125"/>
      <c r="Q75" s="141"/>
      <c r="R75" s="141"/>
      <c r="S75" s="141"/>
      <c r="T75" s="11"/>
      <c r="U75" s="11"/>
      <c r="V75" s="16"/>
      <c r="W75" s="127"/>
    </row>
    <row r="76" spans="2:23" ht="10.15" customHeight="1">
      <c r="B76" s="15"/>
      <c r="C76" s="11"/>
      <c r="D76" s="100"/>
      <c r="E76" s="11"/>
      <c r="F76" s="42" t="s">
        <v>22</v>
      </c>
      <c r="G76" s="11"/>
      <c r="H76" s="401">
        <f>SUM('L3.1 (CV) tabs =&gt;:&lt;= L3.1 (CV) tabs'!H76)</f>
        <v>0</v>
      </c>
      <c r="I76" s="401">
        <f>SUM('L3.1 (CV) tabs =&gt;:&lt;= L3.1 (CV) tabs'!I76)</f>
        <v>0</v>
      </c>
      <c r="J76" s="401">
        <f>SUM('L3.1 (CV) tabs =&gt;:&lt;= L3.1 (CV) tabs'!J76)</f>
        <v>0</v>
      </c>
      <c r="K76" s="402" t="s">
        <v>66</v>
      </c>
      <c r="L76" s="401">
        <f>SUM('L3.1 (CV) tabs =&gt;:&lt;= L3.1 (CV) tabs'!L76)</f>
        <v>0</v>
      </c>
      <c r="M76" s="401">
        <f>SUM('L3.1 (CV) tabs =&gt;:&lt;= L3.1 (CV) tabs'!M76)</f>
        <v>0</v>
      </c>
      <c r="N76" s="125"/>
      <c r="O76" s="11"/>
      <c r="P76" s="125"/>
      <c r="Q76" s="401">
        <f>SUM('L3.1 (CV) tabs =&gt;:&lt;= L3.1 (CV) tabs'!Q76)</f>
        <v>0</v>
      </c>
      <c r="R76" s="401">
        <f>SUM('L3.1 (CV) tabs =&gt;:&lt;= L3.1 (CV) tabs'!R76)</f>
        <v>0</v>
      </c>
      <c r="S76" s="401">
        <f>SUM('L3.1 (CV) tabs =&gt;:&lt;= L3.1 (CV) tabs'!S76)</f>
        <v>0</v>
      </c>
      <c r="T76" s="11"/>
      <c r="U76" s="11"/>
      <c r="V76" s="16"/>
      <c r="W76" s="127"/>
    </row>
    <row r="77" spans="2:23" ht="10.15" customHeight="1">
      <c r="B77" s="15"/>
      <c r="C77" s="11"/>
      <c r="D77" s="100"/>
      <c r="E77" s="11"/>
      <c r="F77" s="42" t="s">
        <v>23</v>
      </c>
      <c r="G77" s="11"/>
      <c r="H77" s="401">
        <f>SUM('L3.1 (CV) tabs =&gt;:&lt;= L3.1 (CV) tabs'!H77)</f>
        <v>0</v>
      </c>
      <c r="I77" s="401">
        <f>SUM('L3.1 (CV) tabs =&gt;:&lt;= L3.1 (CV) tabs'!I77)</f>
        <v>0</v>
      </c>
      <c r="J77" s="401">
        <f>SUM('L3.1 (CV) tabs =&gt;:&lt;= L3.1 (CV) tabs'!J77)</f>
        <v>0</v>
      </c>
      <c r="K77" s="402" t="s">
        <v>66</v>
      </c>
      <c r="L77" s="401">
        <f>SUM('L3.1 (CV) tabs =&gt;:&lt;= L3.1 (CV) tabs'!L77)</f>
        <v>0</v>
      </c>
      <c r="M77" s="401">
        <f>SUM('L3.1 (CV) tabs =&gt;:&lt;= L3.1 (CV) tabs'!M77)</f>
        <v>0</v>
      </c>
      <c r="N77" s="125"/>
      <c r="O77" s="11"/>
      <c r="P77" s="125"/>
      <c r="Q77" s="401">
        <f>SUM('L3.1 (CV) tabs =&gt;:&lt;= L3.1 (CV) tabs'!Q77)</f>
        <v>0</v>
      </c>
      <c r="R77" s="401">
        <f>SUM('L3.1 (CV) tabs =&gt;:&lt;= L3.1 (CV) tabs'!R77)</f>
        <v>0</v>
      </c>
      <c r="S77" s="401">
        <f>SUM('L3.1 (CV) tabs =&gt;:&lt;= L3.1 (CV) tabs'!S77)</f>
        <v>0</v>
      </c>
      <c r="T77" s="11"/>
      <c r="U77" s="11"/>
      <c r="V77" s="16"/>
      <c r="W77" s="127"/>
    </row>
    <row r="78" spans="2:23" ht="10.15" customHeight="1">
      <c r="B78" s="15"/>
      <c r="C78" s="11"/>
      <c r="D78" s="100"/>
      <c r="E78" s="11"/>
      <c r="F78" s="42" t="s">
        <v>57</v>
      </c>
      <c r="G78" s="11"/>
      <c r="H78" s="401">
        <f>SUM('L3.1 (CV) tabs =&gt;:&lt;= L3.1 (CV) tabs'!H78)</f>
        <v>0</v>
      </c>
      <c r="I78" s="401">
        <f>SUM('L3.1 (CV) tabs =&gt;:&lt;= L3.1 (CV) tabs'!I78)</f>
        <v>0</v>
      </c>
      <c r="J78" s="401">
        <f>SUM('L3.1 (CV) tabs =&gt;:&lt;= L3.1 (CV) tabs'!J78)</f>
        <v>0</v>
      </c>
      <c r="K78" s="402" t="s">
        <v>66</v>
      </c>
      <c r="L78" s="401">
        <f>SUM('L3.1 (CV) tabs =&gt;:&lt;= L3.1 (CV) tabs'!L78)</f>
        <v>0</v>
      </c>
      <c r="M78" s="401">
        <f>SUM('L3.1 (CV) tabs =&gt;:&lt;= L3.1 (CV) tabs'!M78)</f>
        <v>0</v>
      </c>
      <c r="N78" s="125"/>
      <c r="O78" s="11"/>
      <c r="P78" s="125"/>
      <c r="Q78" s="401">
        <f>SUM('L3.1 (CV) tabs =&gt;:&lt;= L3.1 (CV) tabs'!Q78)</f>
        <v>0</v>
      </c>
      <c r="R78" s="401">
        <f>SUM('L3.1 (CV) tabs =&gt;:&lt;= L3.1 (CV) tabs'!R78)</f>
        <v>0</v>
      </c>
      <c r="S78" s="401">
        <f>SUM('L3.1 (CV) tabs =&gt;:&lt;= L3.1 (CV) tabs'!S78)</f>
        <v>0</v>
      </c>
      <c r="T78" s="11"/>
      <c r="U78" s="11"/>
      <c r="V78" s="16"/>
      <c r="W78" s="127"/>
    </row>
    <row r="79" spans="2:23" ht="10.15" customHeight="1">
      <c r="B79" s="15"/>
      <c r="C79" s="11"/>
      <c r="D79" s="100"/>
      <c r="E79" s="11"/>
      <c r="F79" s="42" t="s">
        <v>32</v>
      </c>
      <c r="G79" s="11"/>
      <c r="H79" s="401">
        <f>SUM('L3.1 (CV) tabs =&gt;:&lt;= L3.1 (CV) tabs'!H79)</f>
        <v>0</v>
      </c>
      <c r="I79" s="401">
        <f>SUM('L3.1 (CV) tabs =&gt;:&lt;= L3.1 (CV) tabs'!I79)</f>
        <v>0</v>
      </c>
      <c r="J79" s="401">
        <f>SUM('L3.1 (CV) tabs =&gt;:&lt;= L3.1 (CV) tabs'!J79)</f>
        <v>0</v>
      </c>
      <c r="K79" s="402" t="s">
        <v>66</v>
      </c>
      <c r="L79" s="401">
        <f>SUM('L3.1 (CV) tabs =&gt;:&lt;= L3.1 (CV) tabs'!L79)</f>
        <v>0</v>
      </c>
      <c r="M79" s="401">
        <f>SUM('L3.1 (CV) tabs =&gt;:&lt;= L3.1 (CV) tabs'!M79)</f>
        <v>0</v>
      </c>
      <c r="N79" s="125"/>
      <c r="O79" s="11"/>
      <c r="P79" s="125"/>
      <c r="Q79" s="401">
        <f>SUM('L3.1 (CV) tabs =&gt;:&lt;= L3.1 (CV) tabs'!Q79)</f>
        <v>0</v>
      </c>
      <c r="R79" s="401">
        <f>SUM('L3.1 (CV) tabs =&gt;:&lt;= L3.1 (CV) tabs'!R79)</f>
        <v>0</v>
      </c>
      <c r="S79" s="401">
        <f>SUM('L3.1 (CV) tabs =&gt;:&lt;= L3.1 (CV) tabs'!S79)</f>
        <v>0</v>
      </c>
      <c r="T79" s="11"/>
      <c r="U79" s="11"/>
      <c r="V79" s="16"/>
      <c r="W79" s="127"/>
    </row>
    <row r="80" spans="2:23" ht="10.15" customHeight="1">
      <c r="B80" s="15"/>
      <c r="C80" s="11"/>
      <c r="D80" s="100"/>
      <c r="E80" s="11"/>
      <c r="F80" s="42" t="s">
        <v>8</v>
      </c>
      <c r="G80" s="11"/>
      <c r="H80" s="401">
        <f>SUM('L3.1 (CV) tabs =&gt;:&lt;= L3.1 (CV) tabs'!H80)</f>
        <v>0</v>
      </c>
      <c r="I80" s="401">
        <f>SUM('L3.1 (CV) tabs =&gt;:&lt;= L3.1 (CV) tabs'!I80)</f>
        <v>0</v>
      </c>
      <c r="J80" s="401">
        <f>SUM('L3.1 (CV) tabs =&gt;:&lt;= L3.1 (CV) tabs'!J80)</f>
        <v>0</v>
      </c>
      <c r="K80" s="402" t="s">
        <v>66</v>
      </c>
      <c r="L80" s="401">
        <f>SUM('L3.1 (CV) tabs =&gt;:&lt;= L3.1 (CV) tabs'!L80)</f>
        <v>0</v>
      </c>
      <c r="M80" s="401">
        <f>SUM('L3.1 (CV) tabs =&gt;:&lt;= L3.1 (CV) tabs'!M80)</f>
        <v>0</v>
      </c>
      <c r="N80" s="125"/>
      <c r="O80" s="11"/>
      <c r="P80" s="125"/>
      <c r="Q80" s="401">
        <f>SUM('L3.1 (CV) tabs =&gt;:&lt;= L3.1 (CV) tabs'!Q80)</f>
        <v>0</v>
      </c>
      <c r="R80" s="401">
        <f>SUM('L3.1 (CV) tabs =&gt;:&lt;= L3.1 (CV) tabs'!R80)</f>
        <v>0</v>
      </c>
      <c r="S80" s="401">
        <f>SUM('L3.1 (CV) tabs =&gt;:&lt;= L3.1 (CV) tabs'!S80)</f>
        <v>0</v>
      </c>
      <c r="T80" s="11"/>
      <c r="U80" s="11"/>
      <c r="V80" s="16"/>
      <c r="W80" s="127"/>
    </row>
    <row r="81" spans="2:23" ht="10.15" customHeight="1">
      <c r="B81" s="15"/>
      <c r="C81" s="11"/>
      <c r="D81" s="161" t="s">
        <v>24</v>
      </c>
      <c r="E81" s="162" t="s">
        <v>25</v>
      </c>
      <c r="F81" s="10"/>
      <c r="G81" s="11"/>
      <c r="H81" s="403">
        <f>SUM('L3.1 (CV) tabs =&gt;:&lt;= L3.1 (CV) tabs'!H81)</f>
        <v>0</v>
      </c>
      <c r="I81" s="403">
        <f>SUM('L3.1 (CV) tabs =&gt;:&lt;= L3.1 (CV) tabs'!I81)</f>
        <v>0</v>
      </c>
      <c r="J81" s="403">
        <f>SUM('L3.1 (CV) tabs =&gt;:&lt;= L3.1 (CV) tabs'!J81)</f>
        <v>0</v>
      </c>
      <c r="K81" s="455" t="s">
        <v>66</v>
      </c>
      <c r="L81" s="403">
        <f>SUM('L3.1 (CV) tabs =&gt;:&lt;= L3.1 (CV) tabs'!L81)</f>
        <v>0</v>
      </c>
      <c r="M81" s="403">
        <f>SUM('L3.1 (CV) tabs =&gt;:&lt;= L3.1 (CV) tabs'!M81)</f>
        <v>0</v>
      </c>
      <c r="N81" s="125"/>
      <c r="O81" s="11"/>
      <c r="P81" s="125"/>
      <c r="Q81" s="403">
        <f>SUM('L3.1 (CV) tabs =&gt;:&lt;= L3.1 (CV) tabs'!Q81)</f>
        <v>0</v>
      </c>
      <c r="R81" s="403">
        <f>SUM('L3.1 (CV) tabs =&gt;:&lt;= L3.1 (CV) tabs'!R81)</f>
        <v>0</v>
      </c>
      <c r="S81" s="403">
        <f>SUM('L3.1 (CV) tabs =&gt;:&lt;= L3.1 (CV) tabs'!S81)</f>
        <v>0</v>
      </c>
      <c r="T81" s="11"/>
      <c r="U81" s="11"/>
      <c r="V81" s="16"/>
      <c r="W81" s="127"/>
    </row>
    <row r="82" spans="2:23" ht="10.15" customHeight="1">
      <c r="B82" s="15"/>
      <c r="C82" s="11"/>
      <c r="D82" s="161" t="s">
        <v>26</v>
      </c>
      <c r="E82" s="162" t="s">
        <v>27</v>
      </c>
      <c r="F82" s="10"/>
      <c r="G82" s="11"/>
      <c r="H82" s="403">
        <f>SUM('L3.1 (CV) tabs =&gt;:&lt;= L3.1 (CV) tabs'!H82)</f>
        <v>0</v>
      </c>
      <c r="I82" s="403">
        <f>SUM('L3.1 (CV) tabs =&gt;:&lt;= L3.1 (CV) tabs'!I82)</f>
        <v>0</v>
      </c>
      <c r="J82" s="403">
        <f>SUM('L3.1 (CV) tabs =&gt;:&lt;= L3.1 (CV) tabs'!J82)</f>
        <v>0</v>
      </c>
      <c r="K82" s="455" t="s">
        <v>66</v>
      </c>
      <c r="L82" s="403">
        <f>SUM('L3.1 (CV) tabs =&gt;:&lt;= L3.1 (CV) tabs'!L82)</f>
        <v>0</v>
      </c>
      <c r="M82" s="403">
        <f>SUM('L3.1 (CV) tabs =&gt;:&lt;= L3.1 (CV) tabs'!M82)</f>
        <v>0</v>
      </c>
      <c r="N82" s="125"/>
      <c r="O82" s="11"/>
      <c r="P82" s="125"/>
      <c r="Q82" s="403">
        <f>SUM('L3.1 (CV) tabs =&gt;:&lt;= L3.1 (CV) tabs'!Q82)</f>
        <v>0</v>
      </c>
      <c r="R82" s="403">
        <f>SUM('L3.1 (CV) tabs =&gt;:&lt;= L3.1 (CV) tabs'!R82)</f>
        <v>0</v>
      </c>
      <c r="S82" s="403">
        <f>SUM('L3.1 (CV) tabs =&gt;:&lt;= L3.1 (CV) tabs'!S82)</f>
        <v>0</v>
      </c>
      <c r="T82" s="11"/>
      <c r="U82" s="11"/>
      <c r="V82" s="16"/>
      <c r="W82" s="127"/>
    </row>
    <row r="83" spans="2:23" ht="10.15" customHeight="1">
      <c r="B83" s="15"/>
      <c r="C83" s="11"/>
      <c r="D83" s="11"/>
      <c r="E83" s="11"/>
      <c r="F83" s="11"/>
      <c r="G83" s="11"/>
      <c r="H83" s="126"/>
      <c r="I83" s="126"/>
      <c r="J83" s="126"/>
      <c r="K83" s="126"/>
      <c r="L83" s="126"/>
      <c r="M83" s="126"/>
      <c r="N83" s="126"/>
      <c r="O83" s="11"/>
      <c r="P83" s="126"/>
      <c r="Q83" s="126"/>
      <c r="R83" s="126"/>
      <c r="S83" s="126"/>
      <c r="T83" s="11"/>
      <c r="U83" s="11"/>
      <c r="V83" s="16"/>
      <c r="W83" s="127"/>
    </row>
    <row r="84" spans="2:23" ht="10.15" customHeight="1">
      <c r="B84" s="15"/>
      <c r="C84" s="189">
        <v>2</v>
      </c>
      <c r="D84" s="168" t="s">
        <v>67</v>
      </c>
      <c r="E84" s="168"/>
      <c r="F84" s="168"/>
      <c r="G84" s="168"/>
      <c r="H84" s="189"/>
      <c r="I84" s="189"/>
      <c r="J84" s="189"/>
      <c r="K84" s="189"/>
      <c r="L84" s="189"/>
      <c r="M84" s="189"/>
      <c r="N84" s="189"/>
      <c r="O84" s="168"/>
      <c r="P84" s="189"/>
      <c r="Q84" s="189"/>
      <c r="R84" s="189"/>
      <c r="S84" s="189"/>
      <c r="T84" s="168"/>
      <c r="U84" s="168"/>
      <c r="V84" s="16"/>
      <c r="W84" s="127"/>
    </row>
    <row r="85" spans="2:23" ht="10.15" customHeight="1">
      <c r="B85" s="15"/>
      <c r="C85" s="11"/>
      <c r="D85" s="96"/>
      <c r="E85" s="11"/>
      <c r="F85" s="11"/>
      <c r="G85" s="11"/>
      <c r="H85" s="126"/>
      <c r="I85" s="126"/>
      <c r="J85" s="126"/>
      <c r="K85" s="126"/>
      <c r="L85" s="126"/>
      <c r="M85" s="126"/>
      <c r="N85" s="126"/>
      <c r="O85" s="11"/>
      <c r="P85" s="126"/>
      <c r="Q85" s="126"/>
      <c r="R85" s="126"/>
      <c r="S85" s="126"/>
      <c r="T85" s="11"/>
      <c r="U85" s="11"/>
      <c r="V85" s="16"/>
      <c r="W85" s="127"/>
    </row>
    <row r="86" spans="2:23" ht="10.15" customHeight="1">
      <c r="B86" s="15"/>
      <c r="C86" s="11"/>
      <c r="D86" s="96"/>
      <c r="E86" s="11"/>
      <c r="F86" s="11"/>
      <c r="G86" s="11"/>
      <c r="H86" s="184"/>
      <c r="I86" s="184"/>
      <c r="J86" s="233" t="s">
        <v>572</v>
      </c>
      <c r="K86" s="184"/>
      <c r="L86" s="184"/>
      <c r="M86" s="184"/>
      <c r="N86" s="126"/>
      <c r="O86" s="11"/>
      <c r="P86" s="126"/>
      <c r="Q86" s="184"/>
      <c r="R86" s="233" t="s">
        <v>572</v>
      </c>
      <c r="S86" s="184"/>
      <c r="T86" s="11"/>
      <c r="U86" s="11"/>
      <c r="V86" s="16"/>
      <c r="W86" s="127"/>
    </row>
    <row r="87" spans="2:23" ht="41.45" customHeight="1">
      <c r="B87" s="15"/>
      <c r="C87" s="11"/>
      <c r="D87" s="155" t="s">
        <v>0</v>
      </c>
      <c r="E87" s="188" t="s">
        <v>11</v>
      </c>
      <c r="F87" s="156"/>
      <c r="G87" s="35"/>
      <c r="H87" s="158" t="s">
        <v>58</v>
      </c>
      <c r="I87" s="158" t="s">
        <v>70</v>
      </c>
      <c r="J87" s="335" t="s">
        <v>53</v>
      </c>
      <c r="K87" s="158" t="s">
        <v>12</v>
      </c>
      <c r="L87" s="158" t="s">
        <v>13</v>
      </c>
      <c r="M87" s="158" t="s">
        <v>14</v>
      </c>
      <c r="N87" s="205"/>
      <c r="O87" s="11"/>
      <c r="P87" s="205"/>
      <c r="Q87" s="158" t="s">
        <v>402</v>
      </c>
      <c r="R87" s="335" t="s">
        <v>593</v>
      </c>
      <c r="S87" s="158" t="s">
        <v>594</v>
      </c>
      <c r="T87" s="11"/>
      <c r="U87" s="11"/>
      <c r="V87" s="16"/>
      <c r="W87" s="127"/>
    </row>
    <row r="88" spans="2:23" ht="10.15" customHeight="1">
      <c r="B88" s="15"/>
      <c r="C88" s="11"/>
      <c r="D88" s="97"/>
      <c r="E88" s="39"/>
      <c r="F88" s="40"/>
      <c r="G88" s="206"/>
      <c r="H88" s="98"/>
      <c r="I88" s="98"/>
      <c r="J88" s="98" t="s">
        <v>54</v>
      </c>
      <c r="K88" s="98" t="s">
        <v>54</v>
      </c>
      <c r="L88" s="98" t="s">
        <v>54</v>
      </c>
      <c r="M88" s="98" t="s">
        <v>54</v>
      </c>
      <c r="N88" s="126"/>
      <c r="O88" s="11"/>
      <c r="P88" s="126"/>
      <c r="Q88" s="98"/>
      <c r="R88" s="98" t="s">
        <v>54</v>
      </c>
      <c r="S88" s="98" t="s">
        <v>54</v>
      </c>
      <c r="T88" s="11"/>
      <c r="U88" s="11"/>
      <c r="V88" s="16"/>
      <c r="W88" s="127"/>
    </row>
    <row r="89" spans="2:23" ht="10.15" customHeight="1">
      <c r="B89" s="15"/>
      <c r="C89" s="11"/>
      <c r="D89" s="159" t="s">
        <v>28</v>
      </c>
      <c r="E89" s="160" t="s">
        <v>108</v>
      </c>
      <c r="F89" s="42"/>
      <c r="G89" s="11"/>
      <c r="H89" s="401">
        <f>SUM('L3.1 (CV) tabs =&gt;:&lt;= L3.1 (CV) tabs'!H89)</f>
        <v>0</v>
      </c>
      <c r="I89" s="401">
        <f>SUM('L3.1 (CV) tabs =&gt;:&lt;= L3.1 (CV) tabs'!I89)</f>
        <v>0</v>
      </c>
      <c r="J89" s="401">
        <f>SUM('L3.1 (CV) tabs =&gt;:&lt;= L3.1 (CV) tabs'!J89)</f>
        <v>0</v>
      </c>
      <c r="K89" s="401">
        <f>SUM('L3.1 (CV) tabs =&gt;:&lt;= L3.1 (CV) tabs'!K89)</f>
        <v>0</v>
      </c>
      <c r="L89" s="401">
        <f>SUM('L3.1 (CV) tabs =&gt;:&lt;= L3.1 (CV) tabs'!L89)</f>
        <v>0</v>
      </c>
      <c r="M89" s="401">
        <f>SUM('L3.1 (CV) tabs =&gt;:&lt;= L3.1 (CV) tabs'!M89)</f>
        <v>0</v>
      </c>
      <c r="N89" s="125"/>
      <c r="O89" s="11"/>
      <c r="P89" s="125"/>
      <c r="Q89" s="401">
        <f>SUM('L3.1 (CV) tabs =&gt;:&lt;= L3.1 (CV) tabs'!Q89)</f>
        <v>0</v>
      </c>
      <c r="R89" s="401">
        <f>SUM('L3.1 (CV) tabs =&gt;:&lt;= L3.1 (CV) tabs'!R89)</f>
        <v>0</v>
      </c>
      <c r="S89" s="401">
        <f>SUM('L3.1 (CV) tabs =&gt;:&lt;= L3.1 (CV) tabs'!S89)</f>
        <v>0</v>
      </c>
      <c r="T89" s="11"/>
      <c r="U89" s="11"/>
      <c r="V89" s="16"/>
      <c r="W89" s="127"/>
    </row>
    <row r="90" spans="2:23" ht="10.15" customHeight="1">
      <c r="B90" s="15"/>
      <c r="C90" s="11"/>
      <c r="D90" s="163" t="s">
        <v>30</v>
      </c>
      <c r="E90" s="214" t="s">
        <v>109</v>
      </c>
      <c r="F90" s="40"/>
      <c r="G90" s="206"/>
      <c r="H90" s="141"/>
      <c r="I90" s="141"/>
      <c r="J90" s="141"/>
      <c r="K90" s="141"/>
      <c r="L90" s="141"/>
      <c r="M90" s="141"/>
      <c r="N90" s="125"/>
      <c r="O90" s="11"/>
      <c r="P90" s="125"/>
      <c r="Q90" s="141"/>
      <c r="R90" s="141"/>
      <c r="S90" s="141"/>
      <c r="T90" s="11"/>
      <c r="U90" s="11"/>
      <c r="V90" s="16"/>
      <c r="W90" s="127"/>
    </row>
    <row r="91" spans="2:23" ht="10.15" customHeight="1">
      <c r="B91" s="15"/>
      <c r="C91" s="11"/>
      <c r="D91" s="100"/>
      <c r="E91" s="41"/>
      <c r="F91" s="42" t="s">
        <v>110</v>
      </c>
      <c r="G91" s="11"/>
      <c r="H91" s="401">
        <f>SUM('L3.1 (CV) tabs =&gt;:&lt;= L3.1 (CV) tabs'!H91)</f>
        <v>0</v>
      </c>
      <c r="I91" s="401">
        <f>SUM('L3.1 (CV) tabs =&gt;:&lt;= L3.1 (CV) tabs'!I91)</f>
        <v>0</v>
      </c>
      <c r="J91" s="401">
        <f>SUM('L3.1 (CV) tabs =&gt;:&lt;= L3.1 (CV) tabs'!J91)</f>
        <v>0</v>
      </c>
      <c r="K91" s="402" t="s">
        <v>66</v>
      </c>
      <c r="L91" s="401">
        <f>SUM('L3.1 (CV) tabs =&gt;:&lt;= L3.1 (CV) tabs'!L91)</f>
        <v>0</v>
      </c>
      <c r="M91" s="401">
        <f>SUM('L3.1 (CV) tabs =&gt;:&lt;= L3.1 (CV) tabs'!M91)</f>
        <v>0</v>
      </c>
      <c r="N91" s="125"/>
      <c r="O91" s="11"/>
      <c r="P91" s="125"/>
      <c r="Q91" s="401">
        <f>SUM('L3.1 (CV) tabs =&gt;:&lt;= L3.1 (CV) tabs'!Q91)</f>
        <v>0</v>
      </c>
      <c r="R91" s="401">
        <f>SUM('L3.1 (CV) tabs =&gt;:&lt;= L3.1 (CV) tabs'!R91)</f>
        <v>0</v>
      </c>
      <c r="S91" s="401">
        <f>SUM('L3.1 (CV) tabs =&gt;:&lt;= L3.1 (CV) tabs'!S91)</f>
        <v>0</v>
      </c>
      <c r="T91" s="11"/>
      <c r="U91" s="11"/>
      <c r="V91" s="16"/>
      <c r="W91" s="127"/>
    </row>
    <row r="92" spans="2:23" ht="10.15" customHeight="1">
      <c r="B92" s="15"/>
      <c r="C92" s="11"/>
      <c r="D92" s="99"/>
      <c r="E92" s="43"/>
      <c r="F92" s="44" t="s">
        <v>111</v>
      </c>
      <c r="G92" s="11"/>
      <c r="H92" s="404">
        <f>SUM('L3.1 (CV) tabs =&gt;:&lt;= L3.1 (CV) tabs'!H92)</f>
        <v>0</v>
      </c>
      <c r="I92" s="404">
        <f>SUM('L3.1 (CV) tabs =&gt;:&lt;= L3.1 (CV) tabs'!I92)</f>
        <v>0</v>
      </c>
      <c r="J92" s="404">
        <f>SUM('L3.1 (CV) tabs =&gt;:&lt;= L3.1 (CV) tabs'!J92)</f>
        <v>0</v>
      </c>
      <c r="K92" s="461" t="s">
        <v>66</v>
      </c>
      <c r="L92" s="404">
        <f>SUM('L3.1 (CV) tabs =&gt;:&lt;= L3.1 (CV) tabs'!L92)</f>
        <v>0</v>
      </c>
      <c r="M92" s="404">
        <f>SUM('L3.1 (CV) tabs =&gt;:&lt;= L3.1 (CV) tabs'!M92)</f>
        <v>0</v>
      </c>
      <c r="N92" s="125"/>
      <c r="O92" s="11"/>
      <c r="P92" s="125"/>
      <c r="Q92" s="401">
        <f>SUM('L3.1 (CV) tabs =&gt;:&lt;= L3.1 (CV) tabs'!Q92)</f>
        <v>0</v>
      </c>
      <c r="R92" s="401">
        <f>SUM('L3.1 (CV) tabs =&gt;:&lt;= L3.1 (CV) tabs'!R92)</f>
        <v>0</v>
      </c>
      <c r="S92" s="401">
        <f>SUM('L3.1 (CV) tabs =&gt;:&lt;= L3.1 (CV) tabs'!S92)</f>
        <v>0</v>
      </c>
      <c r="T92" s="11"/>
      <c r="U92" s="11"/>
      <c r="V92" s="16"/>
      <c r="W92" s="127"/>
    </row>
    <row r="93" spans="2:23" ht="10.15" customHeight="1">
      <c r="B93" s="15"/>
      <c r="C93" s="11"/>
      <c r="D93" s="163" t="s">
        <v>31</v>
      </c>
      <c r="E93" s="214" t="s">
        <v>112</v>
      </c>
      <c r="F93" s="40"/>
      <c r="G93" s="11"/>
      <c r="H93" s="141"/>
      <c r="I93" s="141"/>
      <c r="J93" s="141"/>
      <c r="K93" s="141"/>
      <c r="L93" s="141"/>
      <c r="M93" s="141"/>
      <c r="N93" s="125"/>
      <c r="O93" s="11"/>
      <c r="P93" s="125"/>
      <c r="Q93" s="141"/>
      <c r="R93" s="141"/>
      <c r="S93" s="141"/>
      <c r="T93" s="11"/>
      <c r="U93" s="11"/>
      <c r="V93" s="16"/>
      <c r="W93" s="127"/>
    </row>
    <row r="94" spans="2:23" ht="10.15" customHeight="1">
      <c r="B94" s="15"/>
      <c r="C94" s="11"/>
      <c r="D94" s="100"/>
      <c r="E94" s="41"/>
      <c r="F94" s="42" t="s">
        <v>110</v>
      </c>
      <c r="G94" s="11"/>
      <c r="H94" s="401">
        <f>SUM('L3.1 (CV) tabs =&gt;:&lt;= L3.1 (CV) tabs'!H94)</f>
        <v>0</v>
      </c>
      <c r="I94" s="401">
        <f>SUM('L3.1 (CV) tabs =&gt;:&lt;= L3.1 (CV) tabs'!I94)</f>
        <v>0</v>
      </c>
      <c r="J94" s="401">
        <f>SUM('L3.1 (CV) tabs =&gt;:&lt;= L3.1 (CV) tabs'!J94)</f>
        <v>0</v>
      </c>
      <c r="K94" s="402" t="s">
        <v>66</v>
      </c>
      <c r="L94" s="401">
        <f>SUM('L3.1 (CV) tabs =&gt;:&lt;= L3.1 (CV) tabs'!L94)</f>
        <v>0</v>
      </c>
      <c r="M94" s="401">
        <f>SUM('L3.1 (CV) tabs =&gt;:&lt;= L3.1 (CV) tabs'!M94)</f>
        <v>0</v>
      </c>
      <c r="N94" s="125"/>
      <c r="O94" s="11"/>
      <c r="P94" s="125"/>
      <c r="Q94" s="401">
        <f>SUM('L3.1 (CV) tabs =&gt;:&lt;= L3.1 (CV) tabs'!Q94)</f>
        <v>0</v>
      </c>
      <c r="R94" s="401">
        <f>SUM('L3.1 (CV) tabs =&gt;:&lt;= L3.1 (CV) tabs'!R94)</f>
        <v>0</v>
      </c>
      <c r="S94" s="401">
        <f>SUM('L3.1 (CV) tabs =&gt;:&lt;= L3.1 (CV) tabs'!S94)</f>
        <v>0</v>
      </c>
      <c r="T94" s="11"/>
      <c r="U94" s="11"/>
      <c r="V94" s="16"/>
      <c r="W94" s="127"/>
    </row>
    <row r="95" spans="2:23" ht="10.15" customHeight="1">
      <c r="B95" s="15"/>
      <c r="C95" s="11"/>
      <c r="D95" s="99"/>
      <c r="E95" s="43"/>
      <c r="F95" s="44" t="s">
        <v>111</v>
      </c>
      <c r="G95" s="11"/>
      <c r="H95" s="404">
        <f>SUM('L3.1 (CV) tabs =&gt;:&lt;= L3.1 (CV) tabs'!H95)</f>
        <v>0</v>
      </c>
      <c r="I95" s="404">
        <f>SUM('L3.1 (CV) tabs =&gt;:&lt;= L3.1 (CV) tabs'!I95)</f>
        <v>0</v>
      </c>
      <c r="J95" s="404">
        <f>SUM('L3.1 (CV) tabs =&gt;:&lt;= L3.1 (CV) tabs'!J95)</f>
        <v>0</v>
      </c>
      <c r="K95" s="461" t="s">
        <v>66</v>
      </c>
      <c r="L95" s="404">
        <f>SUM('L3.1 (CV) tabs =&gt;:&lt;= L3.1 (CV) tabs'!L95)</f>
        <v>0</v>
      </c>
      <c r="M95" s="404">
        <f>SUM('L3.1 (CV) tabs =&gt;:&lt;= L3.1 (CV) tabs'!M95)</f>
        <v>0</v>
      </c>
      <c r="N95" s="125"/>
      <c r="O95" s="11"/>
      <c r="P95" s="125"/>
      <c r="Q95" s="404">
        <f>SUM('L3.1 (CV) tabs =&gt;:&lt;= L3.1 (CV) tabs'!Q95)</f>
        <v>0</v>
      </c>
      <c r="R95" s="404">
        <f>SUM('L3.1 (CV) tabs =&gt;:&lt;= L3.1 (CV) tabs'!R95)</f>
        <v>0</v>
      </c>
      <c r="S95" s="404">
        <f>SUM('L3.1 (CV) tabs =&gt;:&lt;= L3.1 (CV) tabs'!S95)</f>
        <v>0</v>
      </c>
      <c r="T95" s="11"/>
      <c r="U95" s="11"/>
      <c r="V95" s="16"/>
      <c r="W95" s="127"/>
    </row>
    <row r="96" spans="2:23" ht="10.15" customHeight="1">
      <c r="B96" s="15"/>
      <c r="C96" s="11"/>
      <c r="D96" s="11"/>
      <c r="E96" s="11"/>
      <c r="F96" s="11"/>
      <c r="G96" s="11"/>
      <c r="H96" s="125"/>
      <c r="I96" s="125"/>
      <c r="J96" s="125"/>
      <c r="K96" s="125"/>
      <c r="L96" s="125"/>
      <c r="M96" s="125"/>
      <c r="N96" s="125"/>
      <c r="O96" s="11"/>
      <c r="P96" s="125"/>
      <c r="Q96" s="125"/>
      <c r="R96" s="125"/>
      <c r="S96" s="125"/>
      <c r="T96" s="11"/>
      <c r="U96" s="11"/>
      <c r="V96" s="16"/>
      <c r="W96" s="127"/>
    </row>
    <row r="97" spans="2:23" ht="10.15" customHeight="1">
      <c r="B97" s="15"/>
      <c r="C97" s="189">
        <v>3</v>
      </c>
      <c r="D97" s="168" t="s">
        <v>113</v>
      </c>
      <c r="E97" s="168"/>
      <c r="F97" s="168"/>
      <c r="G97" s="168"/>
      <c r="H97" s="189"/>
      <c r="I97" s="189"/>
      <c r="J97" s="189"/>
      <c r="K97" s="189"/>
      <c r="L97" s="189"/>
      <c r="M97" s="189"/>
      <c r="N97" s="189"/>
      <c r="O97" s="168"/>
      <c r="P97" s="189"/>
      <c r="Q97" s="189"/>
      <c r="R97" s="189"/>
      <c r="S97" s="189"/>
      <c r="T97" s="168"/>
      <c r="U97" s="168"/>
      <c r="V97" s="16"/>
      <c r="W97" s="127"/>
    </row>
    <row r="98" spans="2:23" ht="10.15" customHeight="1">
      <c r="B98" s="15"/>
      <c r="C98" s="11"/>
      <c r="D98" s="96"/>
      <c r="E98" s="11"/>
      <c r="F98" s="11"/>
      <c r="G98" s="11"/>
      <c r="H98" s="126"/>
      <c r="I98" s="126"/>
      <c r="J98" s="126"/>
      <c r="K98" s="126"/>
      <c r="L98" s="126"/>
      <c r="M98" s="126"/>
      <c r="N98" s="126"/>
      <c r="O98" s="11"/>
      <c r="P98" s="126"/>
      <c r="Q98" s="126"/>
      <c r="R98" s="126"/>
      <c r="S98" s="126"/>
      <c r="T98" s="11"/>
      <c r="U98" s="11"/>
      <c r="V98" s="16"/>
      <c r="W98" s="127"/>
    </row>
    <row r="99" spans="2:23" ht="10.15" customHeight="1">
      <c r="B99" s="15"/>
      <c r="C99" s="11"/>
      <c r="D99" s="96"/>
      <c r="E99" s="11"/>
      <c r="F99" s="11"/>
      <c r="G99" s="11"/>
      <c r="H99" s="184"/>
      <c r="I99" s="184"/>
      <c r="J99" s="233" t="s">
        <v>572</v>
      </c>
      <c r="K99" s="184"/>
      <c r="L99" s="184"/>
      <c r="M99" s="184"/>
      <c r="N99" s="126"/>
      <c r="O99" s="11"/>
      <c r="P99" s="126"/>
      <c r="Q99" s="184"/>
      <c r="R99" s="233" t="s">
        <v>572</v>
      </c>
      <c r="S99" s="184"/>
      <c r="T99" s="11"/>
      <c r="U99" s="11"/>
      <c r="V99" s="16"/>
      <c r="W99" s="127"/>
    </row>
    <row r="100" spans="2:23" ht="41.45" customHeight="1">
      <c r="B100" s="15"/>
      <c r="C100" s="11"/>
      <c r="D100" s="155" t="s">
        <v>0</v>
      </c>
      <c r="E100" s="188" t="s">
        <v>11</v>
      </c>
      <c r="F100" s="156"/>
      <c r="G100" s="35"/>
      <c r="H100" s="158" t="s">
        <v>58</v>
      </c>
      <c r="I100" s="158" t="s">
        <v>70</v>
      </c>
      <c r="J100" s="335" t="s">
        <v>430</v>
      </c>
      <c r="K100" s="158" t="s">
        <v>12</v>
      </c>
      <c r="L100" s="158" t="s">
        <v>13</v>
      </c>
      <c r="M100" s="158" t="s">
        <v>14</v>
      </c>
      <c r="N100" s="205"/>
      <c r="O100" s="11"/>
      <c r="P100" s="205"/>
      <c r="Q100" s="158" t="s">
        <v>402</v>
      </c>
      <c r="R100" s="335" t="s">
        <v>593</v>
      </c>
      <c r="S100" s="158" t="s">
        <v>594</v>
      </c>
      <c r="T100" s="11"/>
      <c r="U100" s="11"/>
      <c r="V100" s="16"/>
      <c r="W100" s="127"/>
    </row>
    <row r="101" spans="2:23" ht="10.15" customHeight="1">
      <c r="B101" s="15"/>
      <c r="C101" s="11"/>
      <c r="D101" s="97"/>
      <c r="E101" s="39"/>
      <c r="F101" s="40"/>
      <c r="G101" s="11"/>
      <c r="H101" s="98"/>
      <c r="I101" s="98"/>
      <c r="J101" s="131" t="s">
        <v>54</v>
      </c>
      <c r="K101" s="131" t="s">
        <v>54</v>
      </c>
      <c r="L101" s="131" t="s">
        <v>54</v>
      </c>
      <c r="M101" s="131" t="s">
        <v>54</v>
      </c>
      <c r="N101" s="205"/>
      <c r="O101" s="11"/>
      <c r="P101" s="205"/>
      <c r="Q101" s="131"/>
      <c r="R101" s="131" t="s">
        <v>54</v>
      </c>
      <c r="S101" s="131" t="s">
        <v>54</v>
      </c>
      <c r="T101" s="11"/>
      <c r="U101" s="11"/>
      <c r="V101" s="16"/>
      <c r="W101" s="127"/>
    </row>
    <row r="102" spans="2:23" ht="10.15" customHeight="1">
      <c r="B102" s="15"/>
      <c r="C102" s="11"/>
      <c r="D102" s="159" t="s">
        <v>56</v>
      </c>
      <c r="E102" s="160" t="s">
        <v>2</v>
      </c>
      <c r="F102" s="42"/>
      <c r="G102" s="11"/>
      <c r="H102" s="135"/>
      <c r="I102" s="135"/>
      <c r="J102" s="132"/>
      <c r="K102" s="132"/>
      <c r="L102" s="132"/>
      <c r="M102" s="132"/>
      <c r="N102" s="205"/>
      <c r="O102" s="11"/>
      <c r="P102" s="205"/>
      <c r="Q102" s="132"/>
      <c r="R102" s="132"/>
      <c r="S102" s="132"/>
      <c r="T102" s="11"/>
      <c r="U102" s="11"/>
      <c r="V102" s="16"/>
      <c r="W102" s="127"/>
    </row>
    <row r="103" spans="2:23" ht="10.15" customHeight="1">
      <c r="B103" s="15"/>
      <c r="C103" s="11"/>
      <c r="D103" s="159"/>
      <c r="E103" s="160"/>
      <c r="F103" s="42" t="s">
        <v>360</v>
      </c>
      <c r="G103" s="11"/>
      <c r="H103" s="135"/>
      <c r="I103" s="135"/>
      <c r="J103" s="132"/>
      <c r="K103" s="132"/>
      <c r="L103" s="132"/>
      <c r="M103" s="132"/>
      <c r="N103" s="205"/>
      <c r="O103" s="11"/>
      <c r="P103" s="205"/>
      <c r="Q103" s="132"/>
      <c r="R103" s="132"/>
      <c r="S103" s="132"/>
      <c r="T103" s="11"/>
      <c r="U103" s="11"/>
      <c r="V103" s="16"/>
      <c r="W103" s="127"/>
    </row>
    <row r="104" spans="2:23" ht="10.15" customHeight="1">
      <c r="B104" s="15"/>
      <c r="C104" s="11"/>
      <c r="D104" s="100"/>
      <c r="E104" s="41"/>
      <c r="F104" s="226" t="s">
        <v>3</v>
      </c>
      <c r="G104" s="206"/>
      <c r="H104" s="139"/>
      <c r="I104" s="139"/>
      <c r="J104" s="139"/>
      <c r="K104" s="139"/>
      <c r="L104" s="139"/>
      <c r="M104" s="139"/>
      <c r="N104" s="125"/>
      <c r="O104" s="11"/>
      <c r="P104" s="125"/>
      <c r="Q104" s="139"/>
      <c r="R104" s="139"/>
      <c r="S104" s="139"/>
      <c r="T104" s="11"/>
      <c r="U104" s="11"/>
      <c r="V104" s="16"/>
      <c r="W104" s="127"/>
    </row>
    <row r="105" spans="2:23" ht="10.15" customHeight="1">
      <c r="B105" s="15"/>
      <c r="C105" s="11"/>
      <c r="D105" s="100"/>
      <c r="E105" s="41"/>
      <c r="F105" s="227" t="s">
        <v>6</v>
      </c>
      <c r="G105" s="11"/>
      <c r="H105" s="401">
        <f>SUM('L3.1 (CV) tabs =&gt;:&lt;= L3.1 (CV) tabs'!H105)</f>
        <v>0</v>
      </c>
      <c r="I105" s="401">
        <f>SUM('L3.1 (CV) tabs =&gt;:&lt;= L3.1 (CV) tabs'!I105)</f>
        <v>0</v>
      </c>
      <c r="J105" s="401">
        <f>SUM('L3.1 (CV) tabs =&gt;:&lt;= L3.1 (CV) tabs'!J105)</f>
        <v>0</v>
      </c>
      <c r="K105" s="401">
        <f>SUM('L3.1 (CV) tabs =&gt;:&lt;= L3.1 (CV) tabs'!K105)</f>
        <v>0</v>
      </c>
      <c r="L105" s="401">
        <f>SUM('L3.1 (CV) tabs =&gt;:&lt;= L3.1 (CV) tabs'!L105)</f>
        <v>0</v>
      </c>
      <c r="M105" s="401">
        <f>SUM('L3.1 (CV) tabs =&gt;:&lt;= L3.1 (CV) tabs'!M105)</f>
        <v>0</v>
      </c>
      <c r="N105" s="125"/>
      <c r="O105" s="11"/>
      <c r="P105" s="125"/>
      <c r="Q105" s="401">
        <f>SUM('L3.1 (CV) tabs =&gt;:&lt;= L3.1 (CV) tabs'!Q105)</f>
        <v>0</v>
      </c>
      <c r="R105" s="401">
        <f>SUM('L3.1 (CV) tabs =&gt;:&lt;= L3.1 (CV) tabs'!R105)</f>
        <v>0</v>
      </c>
      <c r="S105" s="401">
        <f>SUM('L3.1 (CV) tabs =&gt;:&lt;= L3.1 (CV) tabs'!S105)</f>
        <v>0</v>
      </c>
      <c r="T105" s="11"/>
      <c r="U105" s="11"/>
      <c r="V105" s="16"/>
      <c r="W105" s="127"/>
    </row>
    <row r="106" spans="2:23" ht="10.15" customHeight="1">
      <c r="B106" s="15"/>
      <c r="C106" s="11"/>
      <c r="D106" s="100"/>
      <c r="E106" s="41"/>
      <c r="F106" s="227" t="s">
        <v>7</v>
      </c>
      <c r="G106" s="11"/>
      <c r="H106" s="401">
        <f>SUM('L3.1 (CV) tabs =&gt;:&lt;= L3.1 (CV) tabs'!H106)</f>
        <v>0</v>
      </c>
      <c r="I106" s="401">
        <f>SUM('L3.1 (CV) tabs =&gt;:&lt;= L3.1 (CV) tabs'!I106)</f>
        <v>0</v>
      </c>
      <c r="J106" s="401">
        <f>SUM('L3.1 (CV) tabs =&gt;:&lt;= L3.1 (CV) tabs'!J106)</f>
        <v>0</v>
      </c>
      <c r="K106" s="401">
        <f>SUM('L3.1 (CV) tabs =&gt;:&lt;= L3.1 (CV) tabs'!K106)</f>
        <v>0</v>
      </c>
      <c r="L106" s="401">
        <f>SUM('L3.1 (CV) tabs =&gt;:&lt;= L3.1 (CV) tabs'!L106)</f>
        <v>0</v>
      </c>
      <c r="M106" s="401">
        <f>SUM('L3.1 (CV) tabs =&gt;:&lt;= L3.1 (CV) tabs'!M106)</f>
        <v>0</v>
      </c>
      <c r="N106" s="125"/>
      <c r="O106" s="11"/>
      <c r="P106" s="125"/>
      <c r="Q106" s="401">
        <f>SUM('L3.1 (CV) tabs =&gt;:&lt;= L3.1 (CV) tabs'!Q106)</f>
        <v>0</v>
      </c>
      <c r="R106" s="401">
        <f>SUM('L3.1 (CV) tabs =&gt;:&lt;= L3.1 (CV) tabs'!R106)</f>
        <v>0</v>
      </c>
      <c r="S106" s="401">
        <f>SUM('L3.1 (CV) tabs =&gt;:&lt;= L3.1 (CV) tabs'!S106)</f>
        <v>0</v>
      </c>
      <c r="T106" s="11"/>
      <c r="U106" s="11"/>
      <c r="V106" s="16"/>
      <c r="W106" s="127"/>
    </row>
    <row r="107" spans="2:23" ht="10.15" customHeight="1">
      <c r="B107" s="15"/>
      <c r="C107" s="11"/>
      <c r="D107" s="100"/>
      <c r="E107" s="41"/>
      <c r="F107" s="227" t="s">
        <v>8</v>
      </c>
      <c r="G107" s="11"/>
      <c r="H107" s="401">
        <f>SUM('L3.1 (CV) tabs =&gt;:&lt;= L3.1 (CV) tabs'!H107)</f>
        <v>0</v>
      </c>
      <c r="I107" s="401">
        <f>SUM('L3.1 (CV) tabs =&gt;:&lt;= L3.1 (CV) tabs'!I107)</f>
        <v>0</v>
      </c>
      <c r="J107" s="401">
        <f>SUM('L3.1 (CV) tabs =&gt;:&lt;= L3.1 (CV) tabs'!J107)</f>
        <v>0</v>
      </c>
      <c r="K107" s="401">
        <f>SUM('L3.1 (CV) tabs =&gt;:&lt;= L3.1 (CV) tabs'!K107)</f>
        <v>0</v>
      </c>
      <c r="L107" s="401">
        <f>SUM('L3.1 (CV) tabs =&gt;:&lt;= L3.1 (CV) tabs'!L107)</f>
        <v>0</v>
      </c>
      <c r="M107" s="401">
        <f>SUM('L3.1 (CV) tabs =&gt;:&lt;= L3.1 (CV) tabs'!M107)</f>
        <v>0</v>
      </c>
      <c r="N107" s="125"/>
      <c r="O107" s="11"/>
      <c r="P107" s="125"/>
      <c r="Q107" s="401">
        <f>SUM('L3.1 (CV) tabs =&gt;:&lt;= L3.1 (CV) tabs'!Q107)</f>
        <v>0</v>
      </c>
      <c r="R107" s="401">
        <f>SUM('L3.1 (CV) tabs =&gt;:&lt;= L3.1 (CV) tabs'!R107)</f>
        <v>0</v>
      </c>
      <c r="S107" s="401">
        <f>SUM('L3.1 (CV) tabs =&gt;:&lt;= L3.1 (CV) tabs'!S107)</f>
        <v>0</v>
      </c>
      <c r="T107" s="11"/>
      <c r="U107" s="11"/>
      <c r="V107" s="16"/>
      <c r="W107" s="127"/>
    </row>
    <row r="108" spans="2:23" ht="10.15" customHeight="1">
      <c r="B108" s="15"/>
      <c r="C108" s="11"/>
      <c r="D108" s="100"/>
      <c r="E108" s="41"/>
      <c r="F108" s="227"/>
      <c r="G108" s="11"/>
      <c r="H108" s="138"/>
      <c r="I108" s="138"/>
      <c r="J108" s="138"/>
      <c r="K108" s="138"/>
      <c r="L108" s="138"/>
      <c r="M108" s="138"/>
      <c r="N108" s="125"/>
      <c r="O108" s="127"/>
      <c r="P108" s="125"/>
      <c r="Q108" s="138"/>
      <c r="R108" s="138"/>
      <c r="S108" s="138"/>
      <c r="T108" s="11"/>
      <c r="U108" s="127"/>
      <c r="V108" s="16"/>
      <c r="W108" s="127"/>
    </row>
    <row r="109" spans="2:23" ht="10.15" customHeight="1">
      <c r="B109" s="15"/>
      <c r="C109" s="11"/>
      <c r="D109" s="100"/>
      <c r="E109" s="41"/>
      <c r="F109" s="226" t="s">
        <v>9</v>
      </c>
      <c r="G109" s="206"/>
      <c r="H109" s="139"/>
      <c r="I109" s="139"/>
      <c r="J109" s="139"/>
      <c r="K109" s="139"/>
      <c r="L109" s="139"/>
      <c r="M109" s="139"/>
      <c r="N109" s="125"/>
      <c r="O109" s="11"/>
      <c r="P109" s="125"/>
      <c r="Q109" s="139"/>
      <c r="R109" s="139"/>
      <c r="S109" s="139"/>
      <c r="T109" s="11"/>
      <c r="U109" s="11"/>
      <c r="V109" s="16"/>
      <c r="W109" s="127"/>
    </row>
    <row r="110" spans="2:23" ht="10.15" customHeight="1">
      <c r="B110" s="15"/>
      <c r="C110" s="11"/>
      <c r="D110" s="100"/>
      <c r="E110" s="41"/>
      <c r="F110" s="227" t="s">
        <v>22</v>
      </c>
      <c r="G110" s="11"/>
      <c r="H110" s="401">
        <f>SUM('L3.1 (CV) tabs =&gt;:&lt;= L3.1 (CV) tabs'!H110)</f>
        <v>0</v>
      </c>
      <c r="I110" s="401">
        <f>SUM('L3.1 (CV) tabs =&gt;:&lt;= L3.1 (CV) tabs'!I110)</f>
        <v>0</v>
      </c>
      <c r="J110" s="401">
        <f>SUM('L3.1 (CV) tabs =&gt;:&lt;= L3.1 (CV) tabs'!J110)</f>
        <v>0</v>
      </c>
      <c r="K110" s="401">
        <f>SUM('L3.1 (CV) tabs =&gt;:&lt;= L3.1 (CV) tabs'!K110)</f>
        <v>0</v>
      </c>
      <c r="L110" s="401">
        <f>SUM('L3.1 (CV) tabs =&gt;:&lt;= L3.1 (CV) tabs'!L110)</f>
        <v>0</v>
      </c>
      <c r="M110" s="401">
        <f>SUM('L3.1 (CV) tabs =&gt;:&lt;= L3.1 (CV) tabs'!M110)</f>
        <v>0</v>
      </c>
      <c r="N110" s="125"/>
      <c r="O110" s="11"/>
      <c r="P110" s="125"/>
      <c r="Q110" s="401">
        <f>SUM('L3.1 (CV) tabs =&gt;:&lt;= L3.1 (CV) tabs'!Q110)</f>
        <v>0</v>
      </c>
      <c r="R110" s="401">
        <f>SUM('L3.1 (CV) tabs =&gt;:&lt;= L3.1 (CV) tabs'!R110)</f>
        <v>0</v>
      </c>
      <c r="S110" s="401">
        <f>SUM('L3.1 (CV) tabs =&gt;:&lt;= L3.1 (CV) tabs'!S110)</f>
        <v>0</v>
      </c>
      <c r="T110" s="11"/>
      <c r="U110" s="11"/>
      <c r="V110" s="16"/>
      <c r="W110" s="127"/>
    </row>
    <row r="111" spans="2:23" ht="10.15" customHeight="1">
      <c r="B111" s="15"/>
      <c r="C111" s="11"/>
      <c r="D111" s="100"/>
      <c r="E111" s="41"/>
      <c r="F111" s="227" t="s">
        <v>23</v>
      </c>
      <c r="G111" s="11"/>
      <c r="H111" s="401">
        <f>SUM('L3.1 (CV) tabs =&gt;:&lt;= L3.1 (CV) tabs'!H111)</f>
        <v>0</v>
      </c>
      <c r="I111" s="401">
        <f>SUM('L3.1 (CV) tabs =&gt;:&lt;= L3.1 (CV) tabs'!I111)</f>
        <v>0</v>
      </c>
      <c r="J111" s="401">
        <f>SUM('L3.1 (CV) tabs =&gt;:&lt;= L3.1 (CV) tabs'!J111)</f>
        <v>0</v>
      </c>
      <c r="K111" s="402" t="s">
        <v>66</v>
      </c>
      <c r="L111" s="401">
        <f>SUM('L3.1 (CV) tabs =&gt;:&lt;= L3.1 (CV) tabs'!L111)</f>
        <v>0</v>
      </c>
      <c r="M111" s="401">
        <f>SUM('L3.1 (CV) tabs =&gt;:&lt;= L3.1 (CV) tabs'!M111)</f>
        <v>0</v>
      </c>
      <c r="N111" s="125"/>
      <c r="O111" s="11"/>
      <c r="P111" s="125"/>
      <c r="Q111" s="401">
        <f>SUM('L3.1 (CV) tabs =&gt;:&lt;= L3.1 (CV) tabs'!Q111)</f>
        <v>0</v>
      </c>
      <c r="R111" s="401">
        <f>SUM('L3.1 (CV) tabs =&gt;:&lt;= L3.1 (CV) tabs'!R111)</f>
        <v>0</v>
      </c>
      <c r="S111" s="401">
        <f>SUM('L3.1 (CV) tabs =&gt;:&lt;= L3.1 (CV) tabs'!S111)</f>
        <v>0</v>
      </c>
      <c r="T111" s="11"/>
      <c r="U111" s="11"/>
      <c r="V111" s="16"/>
      <c r="W111" s="127"/>
    </row>
    <row r="112" spans="2:23" ht="10.15" customHeight="1">
      <c r="B112" s="15"/>
      <c r="C112" s="11"/>
      <c r="D112" s="100"/>
      <c r="E112" s="41"/>
      <c r="F112" s="227" t="s">
        <v>57</v>
      </c>
      <c r="G112" s="11"/>
      <c r="H112" s="401">
        <f>SUM('L3.1 (CV) tabs =&gt;:&lt;= L3.1 (CV) tabs'!H112)</f>
        <v>0</v>
      </c>
      <c r="I112" s="401">
        <f>SUM('L3.1 (CV) tabs =&gt;:&lt;= L3.1 (CV) tabs'!I112)</f>
        <v>0</v>
      </c>
      <c r="J112" s="401">
        <f>SUM('L3.1 (CV) tabs =&gt;:&lt;= L3.1 (CV) tabs'!J112)</f>
        <v>0</v>
      </c>
      <c r="K112" s="402" t="s">
        <v>66</v>
      </c>
      <c r="L112" s="401">
        <f>SUM('L3.1 (CV) tabs =&gt;:&lt;= L3.1 (CV) tabs'!L112)</f>
        <v>0</v>
      </c>
      <c r="M112" s="401">
        <f>SUM('L3.1 (CV) tabs =&gt;:&lt;= L3.1 (CV) tabs'!M112)</f>
        <v>0</v>
      </c>
      <c r="N112" s="125"/>
      <c r="O112" s="11"/>
      <c r="P112" s="125"/>
      <c r="Q112" s="401">
        <f>SUM('L3.1 (CV) tabs =&gt;:&lt;= L3.1 (CV) tabs'!Q112)</f>
        <v>0</v>
      </c>
      <c r="R112" s="401">
        <f>SUM('L3.1 (CV) tabs =&gt;:&lt;= L3.1 (CV) tabs'!R112)</f>
        <v>0</v>
      </c>
      <c r="S112" s="401">
        <f>SUM('L3.1 (CV) tabs =&gt;:&lt;= L3.1 (CV) tabs'!S112)</f>
        <v>0</v>
      </c>
      <c r="T112" s="11"/>
      <c r="U112" s="11"/>
      <c r="V112" s="16"/>
      <c r="W112" s="127"/>
    </row>
    <row r="113" spans="2:23" ht="10.15" customHeight="1">
      <c r="B113" s="15"/>
      <c r="C113" s="11"/>
      <c r="D113" s="100"/>
      <c r="E113" s="41"/>
      <c r="F113" s="227" t="s">
        <v>32</v>
      </c>
      <c r="G113" s="11"/>
      <c r="H113" s="401">
        <f>SUM('L3.1 (CV) tabs =&gt;:&lt;= L3.1 (CV) tabs'!H113)</f>
        <v>0</v>
      </c>
      <c r="I113" s="401">
        <f>SUM('L3.1 (CV) tabs =&gt;:&lt;= L3.1 (CV) tabs'!I113)</f>
        <v>0</v>
      </c>
      <c r="J113" s="401">
        <f>SUM('L3.1 (CV) tabs =&gt;:&lt;= L3.1 (CV) tabs'!J113)</f>
        <v>0</v>
      </c>
      <c r="K113" s="402" t="s">
        <v>66</v>
      </c>
      <c r="L113" s="401">
        <f>SUM('L3.1 (CV) tabs =&gt;:&lt;= L3.1 (CV) tabs'!L113)</f>
        <v>0</v>
      </c>
      <c r="M113" s="401">
        <f>SUM('L3.1 (CV) tabs =&gt;:&lt;= L3.1 (CV) tabs'!M113)</f>
        <v>0</v>
      </c>
      <c r="N113" s="125"/>
      <c r="O113" s="11"/>
      <c r="P113" s="125"/>
      <c r="Q113" s="401">
        <f>SUM('L3.1 (CV) tabs =&gt;:&lt;= L3.1 (CV) tabs'!Q113)</f>
        <v>0</v>
      </c>
      <c r="R113" s="401">
        <f>SUM('L3.1 (CV) tabs =&gt;:&lt;= L3.1 (CV) tabs'!R113)</f>
        <v>0</v>
      </c>
      <c r="S113" s="401">
        <f>SUM('L3.1 (CV) tabs =&gt;:&lt;= L3.1 (CV) tabs'!S113)</f>
        <v>0</v>
      </c>
      <c r="T113" s="11"/>
      <c r="U113" s="11"/>
      <c r="V113" s="16"/>
      <c r="W113" s="127"/>
    </row>
    <row r="114" spans="2:23" ht="10.15" customHeight="1">
      <c r="B114" s="15"/>
      <c r="C114" s="11"/>
      <c r="D114" s="100"/>
      <c r="E114" s="41"/>
      <c r="F114" s="227" t="s">
        <v>8</v>
      </c>
      <c r="G114" s="11"/>
      <c r="H114" s="401">
        <f>SUM('L3.1 (CV) tabs =&gt;:&lt;= L3.1 (CV) tabs'!H114)</f>
        <v>0</v>
      </c>
      <c r="I114" s="401">
        <f>SUM('L3.1 (CV) tabs =&gt;:&lt;= L3.1 (CV) tabs'!I114)</f>
        <v>0</v>
      </c>
      <c r="J114" s="401">
        <f>SUM('L3.1 (CV) tabs =&gt;:&lt;= L3.1 (CV) tabs'!J114)</f>
        <v>0</v>
      </c>
      <c r="K114" s="401">
        <f>SUM('L3.1 (CV) tabs =&gt;:&lt;= L3.1 (CV) tabs'!K114)</f>
        <v>0</v>
      </c>
      <c r="L114" s="401">
        <f>SUM('L3.1 (CV) tabs =&gt;:&lt;= L3.1 (CV) tabs'!L114)</f>
        <v>0</v>
      </c>
      <c r="M114" s="401">
        <f>SUM('L3.1 (CV) tabs =&gt;:&lt;= L3.1 (CV) tabs'!M114)</f>
        <v>0</v>
      </c>
      <c r="N114" s="125"/>
      <c r="O114" s="11"/>
      <c r="P114" s="125"/>
      <c r="Q114" s="401">
        <f>SUM('L3.1 (CV) tabs =&gt;:&lt;= L3.1 (CV) tabs'!Q114)</f>
        <v>0</v>
      </c>
      <c r="R114" s="401">
        <f>SUM('L3.1 (CV) tabs =&gt;:&lt;= L3.1 (CV) tabs'!R114)</f>
        <v>0</v>
      </c>
      <c r="S114" s="401">
        <f>SUM('L3.1 (CV) tabs =&gt;:&lt;= L3.1 (CV) tabs'!S114)</f>
        <v>0</v>
      </c>
      <c r="T114" s="11"/>
      <c r="U114" s="11"/>
      <c r="V114" s="16"/>
      <c r="W114" s="127"/>
    </row>
    <row r="115" spans="2:23" ht="10.15" customHeight="1">
      <c r="B115" s="15"/>
      <c r="C115" s="11"/>
      <c r="D115" s="100"/>
      <c r="E115" s="41"/>
      <c r="F115" s="227"/>
      <c r="G115" s="11"/>
      <c r="H115" s="138"/>
      <c r="I115" s="138"/>
      <c r="J115" s="138"/>
      <c r="K115" s="138"/>
      <c r="L115" s="138"/>
      <c r="M115" s="138"/>
      <c r="N115" s="125"/>
      <c r="O115" s="127"/>
      <c r="P115" s="125"/>
      <c r="Q115" s="138"/>
      <c r="R115" s="138"/>
      <c r="S115" s="138"/>
      <c r="T115" s="11"/>
      <c r="U115" s="127"/>
      <c r="V115" s="16"/>
      <c r="W115" s="127"/>
    </row>
    <row r="116" spans="2:23" ht="10.15" customHeight="1">
      <c r="B116" s="15"/>
      <c r="C116" s="11"/>
      <c r="D116" s="159"/>
      <c r="E116" s="160"/>
      <c r="F116" s="42" t="s">
        <v>361</v>
      </c>
      <c r="G116" s="11"/>
      <c r="H116" s="135"/>
      <c r="I116" s="135"/>
      <c r="J116" s="132"/>
      <c r="K116" s="132"/>
      <c r="L116" s="132"/>
      <c r="M116" s="132"/>
      <c r="N116" s="205"/>
      <c r="O116" s="11"/>
      <c r="P116" s="205"/>
      <c r="Q116" s="132"/>
      <c r="R116" s="132"/>
      <c r="S116" s="132"/>
      <c r="T116" s="11"/>
      <c r="U116" s="11"/>
      <c r="V116" s="16"/>
      <c r="W116" s="127"/>
    </row>
    <row r="117" spans="2:23" ht="10.15" customHeight="1">
      <c r="B117" s="15"/>
      <c r="C117" s="11"/>
      <c r="D117" s="100"/>
      <c r="E117" s="41"/>
      <c r="F117" s="226" t="s">
        <v>3</v>
      </c>
      <c r="G117" s="206"/>
      <c r="H117" s="139"/>
      <c r="I117" s="139"/>
      <c r="J117" s="139"/>
      <c r="K117" s="139"/>
      <c r="L117" s="139"/>
      <c r="M117" s="139"/>
      <c r="N117" s="125"/>
      <c r="O117" s="11"/>
      <c r="P117" s="125"/>
      <c r="Q117" s="139"/>
      <c r="R117" s="139"/>
      <c r="S117" s="139"/>
      <c r="T117" s="11"/>
      <c r="U117" s="11"/>
      <c r="V117" s="16"/>
      <c r="W117" s="127"/>
    </row>
    <row r="118" spans="2:23" ht="10.15" customHeight="1">
      <c r="B118" s="15"/>
      <c r="C118" s="11"/>
      <c r="D118" s="100"/>
      <c r="E118" s="41"/>
      <c r="F118" s="227" t="s">
        <v>6</v>
      </c>
      <c r="G118" s="11"/>
      <c r="H118" s="401">
        <f>SUM('L3.1 (CV) tabs =&gt;:&lt;= L3.1 (CV) tabs'!H118)</f>
        <v>0</v>
      </c>
      <c r="I118" s="401">
        <f>SUM('L3.1 (CV) tabs =&gt;:&lt;= L3.1 (CV) tabs'!I118)</f>
        <v>0</v>
      </c>
      <c r="J118" s="401">
        <f>SUM('L3.1 (CV) tabs =&gt;:&lt;= L3.1 (CV) tabs'!J118)</f>
        <v>0</v>
      </c>
      <c r="K118" s="401">
        <f>SUM('L3.1 (CV) tabs =&gt;:&lt;= L3.1 (CV) tabs'!K118)</f>
        <v>0</v>
      </c>
      <c r="L118" s="401">
        <f>SUM('L3.1 (CV) tabs =&gt;:&lt;= L3.1 (CV) tabs'!L118)</f>
        <v>0</v>
      </c>
      <c r="M118" s="401">
        <f>SUM('L3.1 (CV) tabs =&gt;:&lt;= L3.1 (CV) tabs'!M118)</f>
        <v>0</v>
      </c>
      <c r="N118" s="125"/>
      <c r="O118" s="11"/>
      <c r="P118" s="125"/>
      <c r="Q118" s="401">
        <f>SUM('L3.1 (CV) tabs =&gt;:&lt;= L3.1 (CV) tabs'!Q118)</f>
        <v>0</v>
      </c>
      <c r="R118" s="401">
        <f>SUM('L3.1 (CV) tabs =&gt;:&lt;= L3.1 (CV) tabs'!R118)</f>
        <v>0</v>
      </c>
      <c r="S118" s="401">
        <f>SUM('L3.1 (CV) tabs =&gt;:&lt;= L3.1 (CV) tabs'!S118)</f>
        <v>0</v>
      </c>
      <c r="T118" s="11"/>
      <c r="U118" s="11"/>
      <c r="V118" s="16"/>
      <c r="W118" s="127"/>
    </row>
    <row r="119" spans="2:23" ht="10.15" customHeight="1">
      <c r="B119" s="15"/>
      <c r="C119" s="11"/>
      <c r="D119" s="100"/>
      <c r="E119" s="41"/>
      <c r="F119" s="227" t="s">
        <v>7</v>
      </c>
      <c r="G119" s="11"/>
      <c r="H119" s="401">
        <f>SUM('L3.1 (CV) tabs =&gt;:&lt;= L3.1 (CV) tabs'!H119)</f>
        <v>0</v>
      </c>
      <c r="I119" s="401">
        <f>SUM('L3.1 (CV) tabs =&gt;:&lt;= L3.1 (CV) tabs'!I119)</f>
        <v>0</v>
      </c>
      <c r="J119" s="401">
        <f>SUM('L3.1 (CV) tabs =&gt;:&lt;= L3.1 (CV) tabs'!J119)</f>
        <v>0</v>
      </c>
      <c r="K119" s="401">
        <f>SUM('L3.1 (CV) tabs =&gt;:&lt;= L3.1 (CV) tabs'!K119)</f>
        <v>0</v>
      </c>
      <c r="L119" s="401">
        <f>SUM('L3.1 (CV) tabs =&gt;:&lt;= L3.1 (CV) tabs'!L119)</f>
        <v>0</v>
      </c>
      <c r="M119" s="401">
        <f>SUM('L3.1 (CV) tabs =&gt;:&lt;= L3.1 (CV) tabs'!M119)</f>
        <v>0</v>
      </c>
      <c r="N119" s="125"/>
      <c r="O119" s="11"/>
      <c r="P119" s="125"/>
      <c r="Q119" s="401">
        <f>SUM('L3.1 (CV) tabs =&gt;:&lt;= L3.1 (CV) tabs'!Q119)</f>
        <v>0</v>
      </c>
      <c r="R119" s="401">
        <f>SUM('L3.1 (CV) tabs =&gt;:&lt;= L3.1 (CV) tabs'!R119)</f>
        <v>0</v>
      </c>
      <c r="S119" s="401">
        <f>SUM('L3.1 (CV) tabs =&gt;:&lt;= L3.1 (CV) tabs'!S119)</f>
        <v>0</v>
      </c>
      <c r="T119" s="11"/>
      <c r="U119" s="11"/>
      <c r="V119" s="16"/>
      <c r="W119" s="127"/>
    </row>
    <row r="120" spans="2:23" ht="10.15" customHeight="1">
      <c r="B120" s="15"/>
      <c r="C120" s="11"/>
      <c r="D120" s="100"/>
      <c r="E120" s="41"/>
      <c r="F120" s="227" t="s">
        <v>8</v>
      </c>
      <c r="G120" s="11"/>
      <c r="H120" s="401">
        <f>SUM('L3.1 (CV) tabs =&gt;:&lt;= L3.1 (CV) tabs'!H120)</f>
        <v>0</v>
      </c>
      <c r="I120" s="401">
        <f>SUM('L3.1 (CV) tabs =&gt;:&lt;= L3.1 (CV) tabs'!I120)</f>
        <v>0</v>
      </c>
      <c r="J120" s="401">
        <f>SUM('L3.1 (CV) tabs =&gt;:&lt;= L3.1 (CV) tabs'!J120)</f>
        <v>0</v>
      </c>
      <c r="K120" s="401">
        <f>SUM('L3.1 (CV) tabs =&gt;:&lt;= L3.1 (CV) tabs'!K120)</f>
        <v>0</v>
      </c>
      <c r="L120" s="401">
        <f>SUM('L3.1 (CV) tabs =&gt;:&lt;= L3.1 (CV) tabs'!L120)</f>
        <v>0</v>
      </c>
      <c r="M120" s="401">
        <f>SUM('L3.1 (CV) tabs =&gt;:&lt;= L3.1 (CV) tabs'!M120)</f>
        <v>0</v>
      </c>
      <c r="N120" s="125"/>
      <c r="O120" s="11"/>
      <c r="P120" s="125"/>
      <c r="Q120" s="401">
        <f>SUM('L3.1 (CV) tabs =&gt;:&lt;= L3.1 (CV) tabs'!Q120)</f>
        <v>0</v>
      </c>
      <c r="R120" s="401">
        <f>SUM('L3.1 (CV) tabs =&gt;:&lt;= L3.1 (CV) tabs'!R120)</f>
        <v>0</v>
      </c>
      <c r="S120" s="401">
        <f>SUM('L3.1 (CV) tabs =&gt;:&lt;= L3.1 (CV) tabs'!S120)</f>
        <v>0</v>
      </c>
      <c r="T120" s="11"/>
      <c r="U120" s="11"/>
      <c r="V120" s="16"/>
      <c r="W120" s="127"/>
    </row>
    <row r="121" spans="2:23" ht="10.15" customHeight="1">
      <c r="B121" s="15"/>
      <c r="C121" s="11"/>
      <c r="D121" s="100"/>
      <c r="E121" s="41"/>
      <c r="F121" s="227"/>
      <c r="G121" s="11"/>
      <c r="H121" s="138"/>
      <c r="I121" s="138"/>
      <c r="J121" s="138"/>
      <c r="K121" s="138"/>
      <c r="L121" s="138"/>
      <c r="M121" s="138"/>
      <c r="N121" s="125"/>
      <c r="O121" s="127"/>
      <c r="P121" s="125"/>
      <c r="Q121" s="138"/>
      <c r="R121" s="138"/>
      <c r="S121" s="138"/>
      <c r="T121" s="11"/>
      <c r="U121" s="127"/>
      <c r="V121" s="16"/>
      <c r="W121" s="127"/>
    </row>
    <row r="122" spans="2:23" ht="10.15" customHeight="1">
      <c r="B122" s="15"/>
      <c r="C122" s="11"/>
      <c r="D122" s="100"/>
      <c r="E122" s="41"/>
      <c r="F122" s="226" t="s">
        <v>9</v>
      </c>
      <c r="G122" s="206"/>
      <c r="H122" s="139"/>
      <c r="I122" s="139"/>
      <c r="J122" s="139"/>
      <c r="K122" s="139"/>
      <c r="L122" s="139"/>
      <c r="M122" s="139"/>
      <c r="N122" s="125"/>
      <c r="O122" s="11"/>
      <c r="P122" s="125"/>
      <c r="Q122" s="139"/>
      <c r="R122" s="139"/>
      <c r="S122" s="139"/>
      <c r="T122" s="11"/>
      <c r="U122" s="11"/>
      <c r="V122" s="16"/>
      <c r="W122" s="127"/>
    </row>
    <row r="123" spans="2:23" ht="10.15" customHeight="1">
      <c r="B123" s="15"/>
      <c r="C123" s="11"/>
      <c r="D123" s="100"/>
      <c r="E123" s="41"/>
      <c r="F123" s="227" t="s">
        <v>22</v>
      </c>
      <c r="G123" s="11"/>
      <c r="H123" s="401">
        <f>SUM('L3.1 (CV) tabs =&gt;:&lt;= L3.1 (CV) tabs'!H123)</f>
        <v>0</v>
      </c>
      <c r="I123" s="401">
        <f>SUM('L3.1 (CV) tabs =&gt;:&lt;= L3.1 (CV) tabs'!I123)</f>
        <v>0</v>
      </c>
      <c r="J123" s="401">
        <f>SUM('L3.1 (CV) tabs =&gt;:&lt;= L3.1 (CV) tabs'!J123)</f>
        <v>0</v>
      </c>
      <c r="K123" s="401">
        <f>SUM('L3.1 (CV) tabs =&gt;:&lt;= L3.1 (CV) tabs'!K123)</f>
        <v>0</v>
      </c>
      <c r="L123" s="401">
        <f>SUM('L3.1 (CV) tabs =&gt;:&lt;= L3.1 (CV) tabs'!L123)</f>
        <v>0</v>
      </c>
      <c r="M123" s="401">
        <f>SUM('L3.1 (CV) tabs =&gt;:&lt;= L3.1 (CV) tabs'!M123)</f>
        <v>0</v>
      </c>
      <c r="N123" s="125"/>
      <c r="O123" s="11"/>
      <c r="P123" s="125"/>
      <c r="Q123" s="401">
        <f>SUM('L3.1 (CV) tabs =&gt;:&lt;= L3.1 (CV) tabs'!Q123)</f>
        <v>0</v>
      </c>
      <c r="R123" s="401">
        <f>SUM('L3.1 (CV) tabs =&gt;:&lt;= L3.1 (CV) tabs'!R123)</f>
        <v>0</v>
      </c>
      <c r="S123" s="401">
        <f>SUM('L3.1 (CV) tabs =&gt;:&lt;= L3.1 (CV) tabs'!S123)</f>
        <v>0</v>
      </c>
      <c r="T123" s="11"/>
      <c r="U123" s="11"/>
      <c r="V123" s="16"/>
      <c r="W123" s="127"/>
    </row>
    <row r="124" spans="2:23" ht="10.15" customHeight="1">
      <c r="B124" s="15"/>
      <c r="C124" s="11"/>
      <c r="D124" s="100"/>
      <c r="E124" s="41"/>
      <c r="F124" s="227" t="s">
        <v>23</v>
      </c>
      <c r="G124" s="11"/>
      <c r="H124" s="401">
        <f>SUM('L3.1 (CV) tabs =&gt;:&lt;= L3.1 (CV) tabs'!H124)</f>
        <v>0</v>
      </c>
      <c r="I124" s="401">
        <f>SUM('L3.1 (CV) tabs =&gt;:&lt;= L3.1 (CV) tabs'!I124)</f>
        <v>0</v>
      </c>
      <c r="J124" s="401">
        <f>SUM('L3.1 (CV) tabs =&gt;:&lt;= L3.1 (CV) tabs'!J124)</f>
        <v>0</v>
      </c>
      <c r="K124" s="402" t="s">
        <v>66</v>
      </c>
      <c r="L124" s="401">
        <f>SUM('L3.1 (CV) tabs =&gt;:&lt;= L3.1 (CV) tabs'!L124)</f>
        <v>0</v>
      </c>
      <c r="M124" s="401">
        <f>SUM('L3.1 (CV) tabs =&gt;:&lt;= L3.1 (CV) tabs'!M124)</f>
        <v>0</v>
      </c>
      <c r="N124" s="125"/>
      <c r="O124" s="11"/>
      <c r="P124" s="125"/>
      <c r="Q124" s="401">
        <f>SUM('L3.1 (CV) tabs =&gt;:&lt;= L3.1 (CV) tabs'!Q124)</f>
        <v>0</v>
      </c>
      <c r="R124" s="401">
        <f>SUM('L3.1 (CV) tabs =&gt;:&lt;= L3.1 (CV) tabs'!R124)</f>
        <v>0</v>
      </c>
      <c r="S124" s="401">
        <f>SUM('L3.1 (CV) tabs =&gt;:&lt;= L3.1 (CV) tabs'!S124)</f>
        <v>0</v>
      </c>
      <c r="T124" s="11"/>
      <c r="U124" s="11"/>
      <c r="V124" s="16"/>
      <c r="W124" s="127"/>
    </row>
    <row r="125" spans="2:23" ht="10.15" customHeight="1">
      <c r="B125" s="15"/>
      <c r="C125" s="11"/>
      <c r="D125" s="100"/>
      <c r="E125" s="41"/>
      <c r="F125" s="227" t="s">
        <v>57</v>
      </c>
      <c r="G125" s="11"/>
      <c r="H125" s="401">
        <f>SUM('L3.1 (CV) tabs =&gt;:&lt;= L3.1 (CV) tabs'!H125)</f>
        <v>0</v>
      </c>
      <c r="I125" s="401">
        <f>SUM('L3.1 (CV) tabs =&gt;:&lt;= L3.1 (CV) tabs'!I125)</f>
        <v>0</v>
      </c>
      <c r="J125" s="401">
        <f>SUM('L3.1 (CV) tabs =&gt;:&lt;= L3.1 (CV) tabs'!J125)</f>
        <v>0</v>
      </c>
      <c r="K125" s="402" t="s">
        <v>66</v>
      </c>
      <c r="L125" s="401">
        <f>SUM('L3.1 (CV) tabs =&gt;:&lt;= L3.1 (CV) tabs'!L125)</f>
        <v>0</v>
      </c>
      <c r="M125" s="401">
        <f>SUM('L3.1 (CV) tabs =&gt;:&lt;= L3.1 (CV) tabs'!M125)</f>
        <v>0</v>
      </c>
      <c r="N125" s="125"/>
      <c r="O125" s="11"/>
      <c r="P125" s="125"/>
      <c r="Q125" s="401">
        <f>SUM('L3.1 (CV) tabs =&gt;:&lt;= L3.1 (CV) tabs'!Q125)</f>
        <v>0</v>
      </c>
      <c r="R125" s="401">
        <f>SUM('L3.1 (CV) tabs =&gt;:&lt;= L3.1 (CV) tabs'!R125)</f>
        <v>0</v>
      </c>
      <c r="S125" s="401">
        <f>SUM('L3.1 (CV) tabs =&gt;:&lt;= L3.1 (CV) tabs'!S125)</f>
        <v>0</v>
      </c>
      <c r="T125" s="11"/>
      <c r="U125" s="11"/>
      <c r="V125" s="16"/>
      <c r="W125" s="127"/>
    </row>
    <row r="126" spans="2:23" ht="10.15" customHeight="1">
      <c r="B126" s="15"/>
      <c r="C126" s="11"/>
      <c r="D126" s="100"/>
      <c r="E126" s="41"/>
      <c r="F126" s="227" t="s">
        <v>32</v>
      </c>
      <c r="G126" s="11"/>
      <c r="H126" s="401">
        <f>SUM('L3.1 (CV) tabs =&gt;:&lt;= L3.1 (CV) tabs'!H126)</f>
        <v>0</v>
      </c>
      <c r="I126" s="401">
        <f>SUM('L3.1 (CV) tabs =&gt;:&lt;= L3.1 (CV) tabs'!I126)</f>
        <v>0</v>
      </c>
      <c r="J126" s="401">
        <f>SUM('L3.1 (CV) tabs =&gt;:&lt;= L3.1 (CV) tabs'!J126)</f>
        <v>0</v>
      </c>
      <c r="K126" s="402" t="s">
        <v>66</v>
      </c>
      <c r="L126" s="401">
        <f>SUM('L3.1 (CV) tabs =&gt;:&lt;= L3.1 (CV) tabs'!L126)</f>
        <v>0</v>
      </c>
      <c r="M126" s="401">
        <f>SUM('L3.1 (CV) tabs =&gt;:&lt;= L3.1 (CV) tabs'!M126)</f>
        <v>0</v>
      </c>
      <c r="N126" s="125"/>
      <c r="O126" s="11"/>
      <c r="P126" s="125"/>
      <c r="Q126" s="401">
        <f>SUM('L3.1 (CV) tabs =&gt;:&lt;= L3.1 (CV) tabs'!Q126)</f>
        <v>0</v>
      </c>
      <c r="R126" s="401">
        <f>SUM('L3.1 (CV) tabs =&gt;:&lt;= L3.1 (CV) tabs'!R126)</f>
        <v>0</v>
      </c>
      <c r="S126" s="401">
        <f>SUM('L3.1 (CV) tabs =&gt;:&lt;= L3.1 (CV) tabs'!S126)</f>
        <v>0</v>
      </c>
      <c r="T126" s="11"/>
      <c r="U126" s="11"/>
      <c r="V126" s="16"/>
      <c r="W126" s="127"/>
    </row>
    <row r="127" spans="2:23" ht="10.15" customHeight="1">
      <c r="B127" s="15"/>
      <c r="C127" s="11"/>
      <c r="D127" s="100"/>
      <c r="E127" s="41"/>
      <c r="F127" s="227" t="s">
        <v>8</v>
      </c>
      <c r="G127" s="11"/>
      <c r="H127" s="401">
        <f>SUM('L3.1 (CV) tabs =&gt;:&lt;= L3.1 (CV) tabs'!H127)</f>
        <v>0</v>
      </c>
      <c r="I127" s="401">
        <f>SUM('L3.1 (CV) tabs =&gt;:&lt;= L3.1 (CV) tabs'!I127)</f>
        <v>0</v>
      </c>
      <c r="J127" s="401">
        <f>SUM('L3.1 (CV) tabs =&gt;:&lt;= L3.1 (CV) tabs'!J127)</f>
        <v>0</v>
      </c>
      <c r="K127" s="401">
        <f>SUM('L3.1 (CV) tabs =&gt;:&lt;= L3.1 (CV) tabs'!K127)</f>
        <v>0</v>
      </c>
      <c r="L127" s="401">
        <f>SUM('L3.1 (CV) tabs =&gt;:&lt;= L3.1 (CV) tabs'!L127)</f>
        <v>0</v>
      </c>
      <c r="M127" s="401">
        <f>SUM('L3.1 (CV) tabs =&gt;:&lt;= L3.1 (CV) tabs'!M127)</f>
        <v>0</v>
      </c>
      <c r="N127" s="125"/>
      <c r="O127" s="11"/>
      <c r="P127" s="125"/>
      <c r="Q127" s="401">
        <f>SUM('L3.1 (CV) tabs =&gt;:&lt;= L3.1 (CV) tabs'!Q127)</f>
        <v>0</v>
      </c>
      <c r="R127" s="401">
        <f>SUM('L3.1 (CV) tabs =&gt;:&lt;= L3.1 (CV) tabs'!R127)</f>
        <v>0</v>
      </c>
      <c r="S127" s="401">
        <f>SUM('L3.1 (CV) tabs =&gt;:&lt;= L3.1 (CV) tabs'!S127)</f>
        <v>0</v>
      </c>
      <c r="T127" s="11"/>
      <c r="U127" s="11"/>
      <c r="V127" s="16"/>
      <c r="W127" s="127"/>
    </row>
    <row r="128" spans="2:23" ht="10.15" customHeight="1">
      <c r="B128" s="15"/>
      <c r="C128" s="11"/>
      <c r="D128" s="100"/>
      <c r="E128" s="160" t="s">
        <v>15</v>
      </c>
      <c r="F128" s="42"/>
      <c r="G128" s="11"/>
      <c r="H128" s="139"/>
      <c r="I128" s="139"/>
      <c r="J128" s="139"/>
      <c r="K128" s="139"/>
      <c r="L128" s="139"/>
      <c r="M128" s="139"/>
      <c r="N128" s="125"/>
      <c r="O128" s="11"/>
      <c r="P128" s="125"/>
      <c r="Q128" s="139"/>
      <c r="R128" s="139"/>
      <c r="S128" s="139"/>
      <c r="T128" s="11"/>
      <c r="U128" s="11"/>
      <c r="V128" s="16"/>
      <c r="W128" s="127"/>
    </row>
    <row r="129" spans="2:23" ht="10.15" customHeight="1">
      <c r="B129" s="15"/>
      <c r="C129" s="11"/>
      <c r="D129" s="100"/>
      <c r="E129" s="160"/>
      <c r="F129" s="42" t="s">
        <v>360</v>
      </c>
      <c r="G129" s="11"/>
      <c r="H129" s="139"/>
      <c r="I129" s="139"/>
      <c r="J129" s="139"/>
      <c r="K129" s="139"/>
      <c r="L129" s="139"/>
      <c r="M129" s="139"/>
      <c r="N129" s="125"/>
      <c r="O129" s="11"/>
      <c r="P129" s="125"/>
      <c r="Q129" s="139"/>
      <c r="R129" s="139"/>
      <c r="S129" s="139"/>
      <c r="T129" s="11"/>
      <c r="U129" s="11"/>
      <c r="V129" s="16"/>
      <c r="W129" s="127"/>
    </row>
    <row r="130" spans="2:23" ht="10.15" customHeight="1">
      <c r="B130" s="15"/>
      <c r="C130" s="11"/>
      <c r="D130" s="100"/>
      <c r="E130" s="160"/>
      <c r="F130" s="227" t="s">
        <v>16</v>
      </c>
      <c r="G130" s="11"/>
      <c r="H130" s="171">
        <f>SUM('L3.1 (CV) tabs =&gt;:&lt;= L3.1 (CV) tabs'!H130)</f>
        <v>0</v>
      </c>
      <c r="I130" s="171">
        <f>SUM('L3.1 (CV) tabs =&gt;:&lt;= L3.1 (CV) tabs'!I130)</f>
        <v>0</v>
      </c>
      <c r="J130" s="171">
        <f>SUM('L3.1 (CV) tabs =&gt;:&lt;= L3.1 (CV) tabs'!J130)</f>
        <v>0</v>
      </c>
      <c r="K130" s="171">
        <f>SUM('L3.1 (CV) tabs =&gt;:&lt;= L3.1 (CV) tabs'!K130)</f>
        <v>0</v>
      </c>
      <c r="L130" s="171">
        <f>SUM('L3.1 (CV) tabs =&gt;:&lt;= L3.1 (CV) tabs'!L130)</f>
        <v>0</v>
      </c>
      <c r="M130" s="171">
        <f>SUM('L3.1 (CV) tabs =&gt;:&lt;= L3.1 (CV) tabs'!M130)</f>
        <v>0</v>
      </c>
      <c r="N130" s="125"/>
      <c r="O130" s="11"/>
      <c r="P130" s="125"/>
      <c r="Q130" s="171">
        <f>SUM('L3.1 (CV) tabs =&gt;:&lt;= L3.1 (CV) tabs'!Q130)</f>
        <v>0</v>
      </c>
      <c r="R130" s="171">
        <f>SUM('L3.1 (CV) tabs =&gt;:&lt;= L3.1 (CV) tabs'!R130)</f>
        <v>0</v>
      </c>
      <c r="S130" s="171">
        <f>SUM('L3.1 (CV) tabs =&gt;:&lt;= L3.1 (CV) tabs'!S130)</f>
        <v>0</v>
      </c>
      <c r="T130" s="11"/>
      <c r="U130" s="11"/>
      <c r="V130" s="16"/>
      <c r="W130" s="127"/>
    </row>
    <row r="131" spans="2:23" ht="10.15" customHeight="1">
      <c r="B131" s="15"/>
      <c r="C131" s="11"/>
      <c r="D131" s="100"/>
      <c r="E131" s="41"/>
      <c r="F131" s="227"/>
      <c r="G131" s="11"/>
      <c r="H131" s="138"/>
      <c r="I131" s="138"/>
      <c r="J131" s="138"/>
      <c r="K131" s="138"/>
      <c r="L131" s="138"/>
      <c r="M131" s="138"/>
      <c r="N131" s="125"/>
      <c r="O131" s="127"/>
      <c r="P131" s="125"/>
      <c r="Q131" s="138"/>
      <c r="R131" s="138"/>
      <c r="S131" s="138"/>
      <c r="T131" s="11"/>
      <c r="U131" s="127"/>
      <c r="V131" s="16"/>
      <c r="W131" s="127"/>
    </row>
    <row r="132" spans="2:23" ht="10.15" customHeight="1">
      <c r="B132" s="15"/>
      <c r="C132" s="11"/>
      <c r="D132" s="100"/>
      <c r="E132" s="160"/>
      <c r="F132" s="42" t="s">
        <v>361</v>
      </c>
      <c r="G132" s="11"/>
      <c r="H132" s="139"/>
      <c r="I132" s="139"/>
      <c r="J132" s="139"/>
      <c r="K132" s="139"/>
      <c r="L132" s="139"/>
      <c r="M132" s="139"/>
      <c r="N132" s="125"/>
      <c r="O132" s="11"/>
      <c r="P132" s="125"/>
      <c r="Q132" s="139"/>
      <c r="R132" s="139"/>
      <c r="S132" s="139"/>
      <c r="T132" s="11"/>
      <c r="U132" s="11"/>
      <c r="V132" s="16"/>
      <c r="W132" s="127"/>
    </row>
    <row r="133" spans="2:23" ht="10.15" customHeight="1">
      <c r="B133" s="15"/>
      <c r="C133" s="11"/>
      <c r="D133" s="99"/>
      <c r="E133" s="239"/>
      <c r="F133" s="231" t="s">
        <v>16</v>
      </c>
      <c r="G133" s="11"/>
      <c r="H133" s="175">
        <f>SUM('L3.1 (CV) tabs =&gt;:&lt;= L3.1 (CV) tabs'!H133)</f>
        <v>0</v>
      </c>
      <c r="I133" s="175">
        <f>SUM('L3.1 (CV) tabs =&gt;:&lt;= L3.1 (CV) tabs'!I133)</f>
        <v>0</v>
      </c>
      <c r="J133" s="175">
        <f>SUM('L3.1 (CV) tabs =&gt;:&lt;= L3.1 (CV) tabs'!J133)</f>
        <v>0</v>
      </c>
      <c r="K133" s="175">
        <f>SUM('L3.1 (CV) tabs =&gt;:&lt;= L3.1 (CV) tabs'!K133)</f>
        <v>0</v>
      </c>
      <c r="L133" s="175">
        <f>SUM('L3.1 (CV) tabs =&gt;:&lt;= L3.1 (CV) tabs'!L133)</f>
        <v>0</v>
      </c>
      <c r="M133" s="175">
        <f>SUM('L3.1 (CV) tabs =&gt;:&lt;= L3.1 (CV) tabs'!M133)</f>
        <v>0</v>
      </c>
      <c r="N133" s="125"/>
      <c r="O133" s="11"/>
      <c r="P133" s="125"/>
      <c r="Q133" s="175">
        <f>SUM('L3.1 (CV) tabs =&gt;:&lt;= L3.1 (CV) tabs'!Q133)</f>
        <v>0</v>
      </c>
      <c r="R133" s="175">
        <f>SUM('L3.1 (CV) tabs =&gt;:&lt;= L3.1 (CV) tabs'!R133)</f>
        <v>0</v>
      </c>
      <c r="S133" s="175">
        <f>SUM('L3.1 (CV) tabs =&gt;:&lt;= L3.1 (CV) tabs'!S133)</f>
        <v>0</v>
      </c>
      <c r="T133" s="11"/>
      <c r="U133" s="11"/>
      <c r="V133" s="16"/>
      <c r="W133" s="127"/>
    </row>
    <row r="134" spans="2:23" ht="10.15" customHeight="1">
      <c r="B134" s="15"/>
      <c r="C134" s="11"/>
      <c r="D134" s="331"/>
      <c r="E134" s="331"/>
      <c r="F134" s="331"/>
      <c r="G134" s="11"/>
      <c r="H134" s="333"/>
      <c r="I134" s="333"/>
      <c r="J134" s="333"/>
      <c r="K134" s="333"/>
      <c r="L134" s="333"/>
      <c r="M134" s="333"/>
      <c r="N134" s="126"/>
      <c r="O134" s="11"/>
      <c r="P134" s="126"/>
      <c r="Q134" s="333"/>
      <c r="R134" s="333"/>
      <c r="S134" s="333"/>
      <c r="T134" s="11"/>
      <c r="U134" s="11"/>
      <c r="V134" s="16"/>
      <c r="W134" s="127"/>
    </row>
    <row r="135" spans="2:23" ht="10.15" customHeight="1">
      <c r="B135" s="15"/>
      <c r="C135" s="189">
        <v>4</v>
      </c>
      <c r="D135" s="168" t="s">
        <v>294</v>
      </c>
      <c r="E135" s="168"/>
      <c r="F135" s="168"/>
      <c r="G135" s="168"/>
      <c r="H135" s="189"/>
      <c r="I135" s="189"/>
      <c r="J135" s="189"/>
      <c r="K135" s="189"/>
      <c r="L135" s="189"/>
      <c r="M135" s="189"/>
      <c r="N135" s="189"/>
      <c r="O135" s="168"/>
      <c r="P135" s="189"/>
      <c r="Q135" s="189"/>
      <c r="R135" s="189"/>
      <c r="S135" s="189"/>
      <c r="T135" s="168"/>
      <c r="U135" s="168"/>
      <c r="V135" s="16"/>
      <c r="W135" s="127"/>
    </row>
    <row r="136" spans="2:23" ht="10.15" customHeight="1">
      <c r="B136" s="15"/>
      <c r="C136" s="11"/>
      <c r="D136" s="96"/>
      <c r="E136" s="11"/>
      <c r="F136" s="11"/>
      <c r="G136" s="11"/>
      <c r="H136" s="126"/>
      <c r="I136" s="126"/>
      <c r="J136" s="126"/>
      <c r="K136" s="126"/>
      <c r="L136" s="126"/>
      <c r="M136" s="126"/>
      <c r="N136" s="126"/>
      <c r="O136" s="11"/>
      <c r="P136" s="126"/>
      <c r="Q136" s="126"/>
      <c r="R136" s="126"/>
      <c r="S136" s="126"/>
      <c r="T136" s="11"/>
      <c r="U136" s="11"/>
      <c r="V136" s="16"/>
      <c r="W136" s="127"/>
    </row>
    <row r="137" spans="2:23" ht="10.15" customHeight="1">
      <c r="B137" s="15"/>
      <c r="C137" s="11"/>
      <c r="D137" s="155" t="s">
        <v>0</v>
      </c>
      <c r="E137" s="188" t="s">
        <v>99</v>
      </c>
      <c r="F137" s="156"/>
      <c r="G137" s="127"/>
      <c r="H137" s="389" t="s">
        <v>380</v>
      </c>
      <c r="I137" s="389" t="s">
        <v>302</v>
      </c>
      <c r="J137" s="389" t="s">
        <v>356</v>
      </c>
      <c r="K137" s="389" t="s">
        <v>100</v>
      </c>
      <c r="L137" s="389" t="s">
        <v>101</v>
      </c>
      <c r="M137" s="126"/>
      <c r="N137" s="126"/>
      <c r="O137" s="11"/>
      <c r="P137" s="126"/>
      <c r="Q137" s="126"/>
      <c r="R137" s="126"/>
      <c r="S137" s="126"/>
      <c r="T137" s="11"/>
      <c r="U137" s="11"/>
      <c r="V137" s="16"/>
      <c r="W137" s="127"/>
    </row>
    <row r="138" spans="2:23" ht="10.15" customHeight="1">
      <c r="B138" s="15"/>
      <c r="C138" s="11"/>
      <c r="D138" s="97" t="s">
        <v>1</v>
      </c>
      <c r="E138" s="39" t="s">
        <v>357</v>
      </c>
      <c r="F138" s="40"/>
      <c r="G138" s="127"/>
      <c r="H138" s="405">
        <f>SUM(H32:H73)-SUM(H42:H47,H58:H63)</f>
        <v>0</v>
      </c>
      <c r="I138" s="409"/>
      <c r="J138" s="464"/>
      <c r="K138" s="412">
        <v>1</v>
      </c>
      <c r="L138" s="177" t="str">
        <f>IFERROR(IF(ABS(H138-I138)&lt;=K138,"OK","ERROR"),"ERROR")</f>
        <v>OK</v>
      </c>
      <c r="M138" s="126"/>
      <c r="N138" s="126"/>
      <c r="O138" s="11"/>
      <c r="P138" s="126"/>
      <c r="Q138" s="126"/>
      <c r="R138" s="126"/>
      <c r="S138" s="126"/>
      <c r="T138" s="11"/>
      <c r="U138" s="11"/>
      <c r="V138" s="16"/>
      <c r="W138" s="127"/>
    </row>
    <row r="139" spans="2:23" ht="10.15" customHeight="1">
      <c r="B139" s="15"/>
      <c r="C139" s="11"/>
      <c r="D139" s="100"/>
      <c r="E139" s="41" t="s">
        <v>70</v>
      </c>
      <c r="F139" s="42"/>
      <c r="G139" s="127"/>
      <c r="H139" s="407">
        <f>SUM(I32:I73)</f>
        <v>0</v>
      </c>
      <c r="I139" s="410"/>
      <c r="J139" s="457"/>
      <c r="K139" s="414">
        <v>1</v>
      </c>
      <c r="L139" s="178" t="str">
        <f>IFERROR(IF(ABS(H139-I139)&lt;=K139,"OK","ERROR"),"ERROR")</f>
        <v>OK</v>
      </c>
      <c r="M139" s="126"/>
      <c r="N139" s="126"/>
      <c r="O139" s="11"/>
      <c r="P139" s="126"/>
      <c r="Q139" s="126"/>
      <c r="R139" s="126"/>
      <c r="S139" s="126"/>
      <c r="T139" s="11"/>
      <c r="U139" s="11"/>
      <c r="V139" s="16"/>
      <c r="W139" s="127"/>
    </row>
    <row r="140" spans="2:23" ht="10.15" hidden="1" customHeight="1">
      <c r="B140" s="15"/>
      <c r="C140" s="11"/>
      <c r="D140" s="100"/>
      <c r="E140" s="41" t="s">
        <v>121</v>
      </c>
      <c r="F140" s="42"/>
      <c r="G140" s="127"/>
      <c r="H140" s="406"/>
      <c r="I140" s="406"/>
      <c r="J140" s="458"/>
      <c r="K140" s="413"/>
      <c r="L140" s="179"/>
      <c r="M140" s="126"/>
      <c r="N140" s="126"/>
      <c r="O140" s="11"/>
      <c r="P140" s="126"/>
      <c r="Q140" s="126"/>
      <c r="R140" s="126"/>
      <c r="S140" s="126"/>
      <c r="T140" s="11"/>
      <c r="U140" s="11"/>
      <c r="V140" s="16"/>
      <c r="W140" s="127"/>
    </row>
    <row r="141" spans="2:23" ht="10.15" hidden="1" customHeight="1">
      <c r="B141" s="15"/>
      <c r="C141" s="11"/>
      <c r="D141" s="100"/>
      <c r="E141" s="41"/>
      <c r="F141" s="42" t="s">
        <v>718</v>
      </c>
      <c r="G141" s="127"/>
      <c r="H141" s="406"/>
      <c r="I141" s="406"/>
      <c r="J141" s="458"/>
      <c r="K141" s="413"/>
      <c r="L141" s="179"/>
      <c r="M141" s="126"/>
      <c r="N141" s="126"/>
      <c r="O141" s="11"/>
      <c r="P141" s="126"/>
      <c r="Q141" s="126"/>
      <c r="R141" s="126"/>
      <c r="S141" s="126"/>
      <c r="T141" s="11"/>
      <c r="U141" s="11"/>
      <c r="V141" s="16"/>
      <c r="W141" s="127"/>
    </row>
    <row r="142" spans="2:23" ht="10.15" hidden="1" customHeight="1">
      <c r="B142" s="15"/>
      <c r="C142" s="11"/>
      <c r="D142" s="100"/>
      <c r="E142" s="41"/>
      <c r="F142" s="42" t="s">
        <v>122</v>
      </c>
      <c r="G142" s="127"/>
      <c r="H142" s="406"/>
      <c r="I142" s="406"/>
      <c r="J142" s="458"/>
      <c r="K142" s="413"/>
      <c r="L142" s="179"/>
      <c r="M142" s="126"/>
      <c r="N142" s="126"/>
      <c r="O142" s="11"/>
      <c r="P142" s="126"/>
      <c r="Q142" s="126"/>
      <c r="R142" s="126"/>
      <c r="S142" s="126"/>
      <c r="T142" s="11"/>
      <c r="U142" s="11"/>
      <c r="V142" s="16"/>
      <c r="W142" s="127"/>
    </row>
    <row r="143" spans="2:23" ht="10.15" hidden="1" customHeight="1">
      <c r="B143" s="15"/>
      <c r="C143" s="11"/>
      <c r="D143" s="100"/>
      <c r="E143" s="41"/>
      <c r="F143" s="42" t="s">
        <v>714</v>
      </c>
      <c r="G143" s="127"/>
      <c r="H143" s="406"/>
      <c r="I143" s="406"/>
      <c r="J143" s="458"/>
      <c r="K143" s="413"/>
      <c r="L143" s="179"/>
      <c r="M143" s="126"/>
      <c r="N143" s="126"/>
      <c r="O143" s="11"/>
      <c r="P143" s="126"/>
      <c r="Q143" s="126"/>
      <c r="R143" s="126"/>
      <c r="S143" s="126"/>
      <c r="T143" s="11"/>
      <c r="U143" s="11"/>
      <c r="V143" s="16"/>
      <c r="W143" s="127"/>
    </row>
    <row r="144" spans="2:23" ht="10.15" customHeight="1">
      <c r="B144" s="15"/>
      <c r="C144" s="11"/>
      <c r="D144" s="100"/>
      <c r="E144" s="41" t="s">
        <v>69</v>
      </c>
      <c r="F144" s="42"/>
      <c r="G144" s="127"/>
      <c r="H144" s="407">
        <f>SUM(K32:K73)</f>
        <v>0</v>
      </c>
      <c r="I144" s="410"/>
      <c r="J144" s="457"/>
      <c r="K144" s="414">
        <v>1</v>
      </c>
      <c r="L144" s="178" t="str">
        <f>IFERROR(IF(ABS(H144-I144)&lt;=K144,"OK","ERROR"),"ERROR")</f>
        <v>OK</v>
      </c>
      <c r="M144" s="126"/>
      <c r="N144" s="126"/>
      <c r="O144" s="11"/>
      <c r="P144" s="126"/>
      <c r="Q144" s="126"/>
      <c r="R144" s="126"/>
      <c r="S144" s="126"/>
      <c r="T144" s="11"/>
      <c r="U144" s="11"/>
      <c r="V144" s="16"/>
      <c r="W144" s="127"/>
    </row>
    <row r="145" spans="2:23" ht="10.15" customHeight="1">
      <c r="B145" s="15"/>
      <c r="C145" s="11"/>
      <c r="D145" s="99"/>
      <c r="E145" s="43" t="s">
        <v>13</v>
      </c>
      <c r="F145" s="44"/>
      <c r="G145" s="127"/>
      <c r="H145" s="408">
        <f>SUM(L32:L73)</f>
        <v>0</v>
      </c>
      <c r="I145" s="411"/>
      <c r="J145" s="465"/>
      <c r="K145" s="415">
        <v>1</v>
      </c>
      <c r="L145" s="180" t="str">
        <f>IFERROR(IF(ABS(H145-I145)&lt;=K145,"OK","ERROR"),"ERROR")</f>
        <v>OK</v>
      </c>
      <c r="M145" s="126"/>
      <c r="N145" s="126"/>
      <c r="O145" s="11"/>
      <c r="P145" s="126"/>
      <c r="Q145" s="126"/>
      <c r="R145" s="126"/>
      <c r="S145" s="126"/>
      <c r="T145" s="11"/>
      <c r="U145" s="11"/>
      <c r="V145" s="16"/>
      <c r="W145" s="127"/>
    </row>
    <row r="146" spans="2:23" ht="10.15" customHeight="1">
      <c r="B146" s="15"/>
      <c r="C146" s="11"/>
      <c r="D146" s="97" t="s">
        <v>18</v>
      </c>
      <c r="E146" s="39" t="s">
        <v>58</v>
      </c>
      <c r="F146" s="40"/>
      <c r="G146" s="127"/>
      <c r="H146" s="405">
        <f>H74</f>
        <v>0</v>
      </c>
      <c r="I146" s="409"/>
      <c r="J146" s="464"/>
      <c r="K146" s="412">
        <v>1</v>
      </c>
      <c r="L146" s="177" t="str">
        <f t="shared" ref="L146:L147" si="0">IFERROR(IF(ABS(H146-I146)&lt;=K146,"OK","ERROR"),"ERROR")</f>
        <v>OK</v>
      </c>
      <c r="M146" s="126"/>
      <c r="N146" s="126"/>
      <c r="O146" s="11"/>
      <c r="P146" s="126"/>
      <c r="Q146" s="126"/>
      <c r="R146" s="126"/>
      <c r="S146" s="126"/>
      <c r="T146" s="11"/>
      <c r="U146" s="11"/>
      <c r="V146" s="16"/>
      <c r="W146" s="127"/>
    </row>
    <row r="147" spans="2:23" ht="10.15" customHeight="1">
      <c r="B147" s="15"/>
      <c r="C147" s="11"/>
      <c r="D147" s="100"/>
      <c r="E147" s="41" t="s">
        <v>70</v>
      </c>
      <c r="F147" s="42"/>
      <c r="G147" s="127"/>
      <c r="H147" s="407">
        <f>I74</f>
        <v>0</v>
      </c>
      <c r="I147" s="410"/>
      <c r="J147" s="457"/>
      <c r="K147" s="414">
        <v>1</v>
      </c>
      <c r="L147" s="178" t="str">
        <f t="shared" si="0"/>
        <v>OK</v>
      </c>
      <c r="M147" s="126"/>
      <c r="N147" s="126"/>
      <c r="O147" s="11"/>
      <c r="P147" s="126"/>
      <c r="Q147" s="126"/>
      <c r="R147" s="126"/>
      <c r="S147" s="126"/>
      <c r="T147" s="11"/>
      <c r="U147" s="11"/>
      <c r="V147" s="16"/>
      <c r="W147" s="127"/>
    </row>
    <row r="148" spans="2:23" ht="10.15" hidden="1" customHeight="1">
      <c r="B148" s="15"/>
      <c r="C148" s="11"/>
      <c r="D148" s="100"/>
      <c r="E148" s="41" t="s">
        <v>121</v>
      </c>
      <c r="F148" s="42"/>
      <c r="G148" s="127"/>
      <c r="H148" s="406"/>
      <c r="I148" s="406"/>
      <c r="J148" s="458"/>
      <c r="K148" s="413"/>
      <c r="L148" s="179"/>
      <c r="M148" s="126"/>
      <c r="N148" s="126"/>
      <c r="O148" s="11"/>
      <c r="P148" s="126"/>
      <c r="Q148" s="126"/>
      <c r="R148" s="126"/>
      <c r="S148" s="126"/>
      <c r="T148" s="11"/>
      <c r="U148" s="11"/>
      <c r="V148" s="16"/>
      <c r="W148" s="127"/>
    </row>
    <row r="149" spans="2:23" ht="10.15" hidden="1" customHeight="1">
      <c r="B149" s="15"/>
      <c r="C149" s="11"/>
      <c r="D149" s="100"/>
      <c r="E149" s="41"/>
      <c r="F149" s="42" t="s">
        <v>29</v>
      </c>
      <c r="G149" s="127"/>
      <c r="H149" s="406"/>
      <c r="I149" s="406"/>
      <c r="J149" s="458"/>
      <c r="K149" s="413"/>
      <c r="L149" s="179"/>
      <c r="M149" s="126"/>
      <c r="N149" s="126"/>
      <c r="O149" s="11"/>
      <c r="P149" s="126"/>
      <c r="Q149" s="126"/>
      <c r="R149" s="126"/>
      <c r="S149" s="126"/>
      <c r="T149" s="11"/>
      <c r="U149" s="11"/>
      <c r="V149" s="16"/>
      <c r="W149" s="127"/>
    </row>
    <row r="150" spans="2:23" ht="10.15" hidden="1" customHeight="1">
      <c r="B150" s="15"/>
      <c r="C150" s="11"/>
      <c r="D150" s="100"/>
      <c r="E150" s="41"/>
      <c r="F150" s="42" t="s">
        <v>122</v>
      </c>
      <c r="G150" s="127"/>
      <c r="H150" s="406"/>
      <c r="I150" s="406"/>
      <c r="J150" s="458"/>
      <c r="K150" s="413"/>
      <c r="L150" s="179"/>
      <c r="M150" s="126"/>
      <c r="N150" s="126"/>
      <c r="O150" s="11"/>
      <c r="P150" s="126"/>
      <c r="Q150" s="126"/>
      <c r="R150" s="126"/>
      <c r="S150" s="126"/>
      <c r="T150" s="11"/>
      <c r="U150" s="11"/>
      <c r="V150" s="16"/>
      <c r="W150" s="127"/>
    </row>
    <row r="151" spans="2:23" ht="10.15" hidden="1" customHeight="1">
      <c r="B151" s="15"/>
      <c r="C151" s="11"/>
      <c r="D151" s="100"/>
      <c r="E151" s="41"/>
      <c r="F151" s="42" t="s">
        <v>714</v>
      </c>
      <c r="G151" s="127"/>
      <c r="H151" s="406"/>
      <c r="I151" s="406"/>
      <c r="J151" s="458"/>
      <c r="K151" s="413"/>
      <c r="L151" s="179"/>
      <c r="M151" s="126"/>
      <c r="N151" s="126"/>
      <c r="O151" s="11"/>
      <c r="P151" s="126"/>
      <c r="Q151" s="126"/>
      <c r="R151" s="126"/>
      <c r="S151" s="126"/>
      <c r="T151" s="11"/>
      <c r="U151" s="11"/>
      <c r="V151" s="16"/>
      <c r="W151" s="127"/>
    </row>
    <row r="152" spans="2:23" ht="10.15" customHeight="1">
      <c r="B152" s="15"/>
      <c r="C152" s="11"/>
      <c r="D152" s="99"/>
      <c r="E152" s="43" t="s">
        <v>13</v>
      </c>
      <c r="F152" s="44"/>
      <c r="G152" s="127"/>
      <c r="H152" s="408">
        <f>L74</f>
        <v>0</v>
      </c>
      <c r="I152" s="411"/>
      <c r="J152" s="465"/>
      <c r="K152" s="415">
        <v>1</v>
      </c>
      <c r="L152" s="180" t="str">
        <f t="shared" ref="L152:L155" si="1">IFERROR(IF(ABS(H152-I152)&lt;=K152,"OK","ERROR"),"ERROR")</f>
        <v>OK</v>
      </c>
      <c r="M152" s="126"/>
      <c r="N152" s="126"/>
      <c r="O152" s="11"/>
      <c r="P152" s="126"/>
      <c r="Q152" s="126"/>
      <c r="R152" s="126"/>
      <c r="S152" s="126"/>
      <c r="T152" s="11"/>
      <c r="U152" s="11"/>
      <c r="V152" s="16"/>
      <c r="W152" s="127"/>
    </row>
    <row r="153" spans="2:23" ht="10.15" customHeight="1">
      <c r="B153" s="15"/>
      <c r="C153" s="11"/>
      <c r="D153" s="97" t="s">
        <v>28</v>
      </c>
      <c r="E153" s="39" t="s">
        <v>58</v>
      </c>
      <c r="F153" s="40"/>
      <c r="G153" s="127"/>
      <c r="H153" s="405">
        <f>H89</f>
        <v>0</v>
      </c>
      <c r="I153" s="409"/>
      <c r="J153" s="464"/>
      <c r="K153" s="412">
        <v>1</v>
      </c>
      <c r="L153" s="177" t="str">
        <f t="shared" si="1"/>
        <v>OK</v>
      </c>
      <c r="M153" s="126"/>
      <c r="N153" s="126"/>
      <c r="O153" s="11"/>
      <c r="P153" s="126"/>
      <c r="Q153" s="126"/>
      <c r="R153" s="126"/>
      <c r="S153" s="126"/>
      <c r="T153" s="11"/>
      <c r="U153" s="11"/>
      <c r="V153" s="16"/>
      <c r="W153" s="127"/>
    </row>
    <row r="154" spans="2:23" ht="10.15" customHeight="1">
      <c r="B154" s="15"/>
      <c r="C154" s="11"/>
      <c r="D154" s="100"/>
      <c r="E154" s="41" t="s">
        <v>70</v>
      </c>
      <c r="F154" s="42"/>
      <c r="G154" s="127"/>
      <c r="H154" s="407">
        <f>I89</f>
        <v>0</v>
      </c>
      <c r="I154" s="410"/>
      <c r="J154" s="457"/>
      <c r="K154" s="414">
        <v>1</v>
      </c>
      <c r="L154" s="178" t="str">
        <f t="shared" si="1"/>
        <v>OK</v>
      </c>
      <c r="M154" s="126"/>
      <c r="N154" s="126"/>
      <c r="O154" s="11"/>
      <c r="P154" s="126"/>
      <c r="Q154" s="126"/>
      <c r="R154" s="126"/>
      <c r="S154" s="126"/>
      <c r="T154" s="11"/>
      <c r="U154" s="11"/>
      <c r="V154" s="16"/>
      <c r="W154" s="127"/>
    </row>
    <row r="155" spans="2:23" ht="10.15" customHeight="1">
      <c r="B155" s="15"/>
      <c r="C155" s="11"/>
      <c r="D155" s="100"/>
      <c r="E155" s="41" t="s">
        <v>53</v>
      </c>
      <c r="F155" s="42"/>
      <c r="G155" s="127"/>
      <c r="H155" s="407">
        <f>J89</f>
        <v>0</v>
      </c>
      <c r="I155" s="410"/>
      <c r="J155" s="457"/>
      <c r="K155" s="414">
        <v>1</v>
      </c>
      <c r="L155" s="178" t="str">
        <f t="shared" si="1"/>
        <v>OK</v>
      </c>
      <c r="M155" s="126"/>
      <c r="N155" s="126"/>
      <c r="O155" s="11"/>
      <c r="P155" s="126"/>
      <c r="Q155" s="126"/>
      <c r="R155" s="126"/>
      <c r="S155" s="126"/>
      <c r="T155" s="11"/>
      <c r="U155" s="11"/>
      <c r="V155" s="16"/>
      <c r="W155" s="127"/>
    </row>
    <row r="156" spans="2:23" ht="10.15" hidden="1" customHeight="1">
      <c r="B156" s="15"/>
      <c r="C156" s="11"/>
      <c r="D156" s="100"/>
      <c r="E156" s="41" t="s">
        <v>557</v>
      </c>
      <c r="F156" s="42"/>
      <c r="G156" s="127"/>
      <c r="H156" s="406"/>
      <c r="I156" s="406"/>
      <c r="J156" s="458"/>
      <c r="K156" s="413"/>
      <c r="L156" s="179"/>
      <c r="M156" s="126"/>
      <c r="N156" s="126"/>
      <c r="O156" s="11"/>
      <c r="P156" s="126"/>
      <c r="Q156" s="126"/>
      <c r="R156" s="126"/>
      <c r="S156" s="126"/>
      <c r="T156" s="11"/>
      <c r="U156" s="11"/>
      <c r="V156" s="16"/>
      <c r="W156" s="127"/>
    </row>
    <row r="157" spans="2:23" ht="10.15" customHeight="1">
      <c r="B157" s="15"/>
      <c r="C157" s="11"/>
      <c r="D157" s="100"/>
      <c r="E157" s="41" t="s">
        <v>69</v>
      </c>
      <c r="F157" s="42"/>
      <c r="G157" s="127"/>
      <c r="H157" s="407">
        <f>K89</f>
        <v>0</v>
      </c>
      <c r="I157" s="410"/>
      <c r="J157" s="457"/>
      <c r="K157" s="414">
        <v>1</v>
      </c>
      <c r="L157" s="178" t="str">
        <f t="shared" ref="L157:L160" si="2">IFERROR(IF(ABS(H157-I157)&lt;=K157,"OK","ERROR"),"ERROR")</f>
        <v>OK</v>
      </c>
      <c r="M157" s="126"/>
      <c r="N157" s="126"/>
      <c r="O157" s="11"/>
      <c r="P157" s="126"/>
      <c r="Q157" s="126"/>
      <c r="R157" s="126"/>
      <c r="S157" s="126"/>
      <c r="T157" s="11"/>
      <c r="U157" s="11"/>
      <c r="V157" s="16"/>
      <c r="W157" s="127"/>
    </row>
    <row r="158" spans="2:23" ht="10.15" customHeight="1">
      <c r="B158" s="15"/>
      <c r="C158" s="11"/>
      <c r="D158" s="99"/>
      <c r="E158" s="43" t="s">
        <v>13</v>
      </c>
      <c r="F158" s="44"/>
      <c r="G158" s="127"/>
      <c r="H158" s="408">
        <f>L89</f>
        <v>0</v>
      </c>
      <c r="I158" s="411"/>
      <c r="J158" s="465"/>
      <c r="K158" s="415">
        <v>1</v>
      </c>
      <c r="L158" s="180" t="str">
        <f t="shared" si="2"/>
        <v>OK</v>
      </c>
      <c r="M158" s="126"/>
      <c r="N158" s="126"/>
      <c r="O158" s="11"/>
      <c r="P158" s="126"/>
      <c r="Q158" s="126"/>
      <c r="R158" s="126"/>
      <c r="S158" s="126"/>
      <c r="T158" s="11"/>
      <c r="U158" s="11"/>
      <c r="V158" s="16"/>
      <c r="W158" s="127"/>
    </row>
    <row r="159" spans="2:23" ht="10.15" customHeight="1">
      <c r="B159" s="15"/>
      <c r="C159" s="11"/>
      <c r="D159" s="97" t="s">
        <v>20</v>
      </c>
      <c r="E159" s="39" t="s">
        <v>58</v>
      </c>
      <c r="F159" s="40"/>
      <c r="G159" s="127"/>
      <c r="H159" s="405">
        <f>SUM(H75:H80)</f>
        <v>0</v>
      </c>
      <c r="I159" s="409"/>
      <c r="J159" s="464"/>
      <c r="K159" s="412">
        <v>1</v>
      </c>
      <c r="L159" s="177" t="str">
        <f t="shared" si="2"/>
        <v>OK</v>
      </c>
      <c r="M159" s="126"/>
      <c r="N159" s="126"/>
      <c r="O159" s="11"/>
      <c r="P159" s="126"/>
      <c r="Q159" s="126"/>
      <c r="R159" s="126"/>
      <c r="S159" s="126"/>
      <c r="T159" s="11"/>
      <c r="U159" s="11"/>
      <c r="V159" s="16"/>
      <c r="W159" s="127"/>
    </row>
    <row r="160" spans="2:23" ht="10.15" customHeight="1">
      <c r="B160" s="15"/>
      <c r="C160" s="11"/>
      <c r="D160" s="100"/>
      <c r="E160" s="41" t="s">
        <v>70</v>
      </c>
      <c r="F160" s="42"/>
      <c r="G160" s="127"/>
      <c r="H160" s="407">
        <f>SUM(I75:I80)</f>
        <v>0</v>
      </c>
      <c r="I160" s="410"/>
      <c r="J160" s="457"/>
      <c r="K160" s="414">
        <v>1</v>
      </c>
      <c r="L160" s="178" t="str">
        <f t="shared" si="2"/>
        <v>OK</v>
      </c>
      <c r="M160" s="126"/>
      <c r="N160" s="126"/>
      <c r="O160" s="11"/>
      <c r="P160" s="126"/>
      <c r="Q160" s="126"/>
      <c r="R160" s="126"/>
      <c r="S160" s="126"/>
      <c r="T160" s="11"/>
      <c r="U160" s="11"/>
      <c r="V160" s="16"/>
      <c r="W160" s="127"/>
    </row>
    <row r="161" spans="2:23" ht="10.15" hidden="1" customHeight="1">
      <c r="B161" s="15"/>
      <c r="C161" s="11"/>
      <c r="D161" s="100"/>
      <c r="E161" s="41" t="s">
        <v>121</v>
      </c>
      <c r="F161" s="42"/>
      <c r="G161" s="127"/>
      <c r="H161" s="406"/>
      <c r="I161" s="406"/>
      <c r="J161" s="458"/>
      <c r="K161" s="413"/>
      <c r="L161" s="179"/>
      <c r="M161" s="126"/>
      <c r="N161" s="126"/>
      <c r="O161" s="11"/>
      <c r="P161" s="126"/>
      <c r="Q161" s="126"/>
      <c r="R161" s="126"/>
      <c r="S161" s="126"/>
      <c r="T161" s="11"/>
      <c r="U161" s="11"/>
      <c r="V161" s="16"/>
      <c r="W161" s="127"/>
    </row>
    <row r="162" spans="2:23" ht="10.15" hidden="1" customHeight="1">
      <c r="B162" s="15"/>
      <c r="C162" s="11"/>
      <c r="D162" s="100"/>
      <c r="E162" s="41"/>
      <c r="F162" s="42" t="s">
        <v>29</v>
      </c>
      <c r="G162" s="127"/>
      <c r="H162" s="406"/>
      <c r="I162" s="406"/>
      <c r="J162" s="458"/>
      <c r="K162" s="413"/>
      <c r="L162" s="179"/>
      <c r="M162" s="126"/>
      <c r="N162" s="126"/>
      <c r="O162" s="11"/>
      <c r="P162" s="126"/>
      <c r="Q162" s="126"/>
      <c r="R162" s="126"/>
      <c r="S162" s="126"/>
      <c r="T162" s="11"/>
      <c r="U162" s="11"/>
      <c r="V162" s="16"/>
      <c r="W162" s="127"/>
    </row>
    <row r="163" spans="2:23" ht="10.15" hidden="1" customHeight="1">
      <c r="B163" s="15"/>
      <c r="C163" s="11"/>
      <c r="D163" s="100"/>
      <c r="E163" s="41"/>
      <c r="F163" s="42" t="s">
        <v>122</v>
      </c>
      <c r="G163" s="127"/>
      <c r="H163" s="406"/>
      <c r="I163" s="406"/>
      <c r="J163" s="458"/>
      <c r="K163" s="413"/>
      <c r="L163" s="179"/>
      <c r="M163" s="126"/>
      <c r="N163" s="126"/>
      <c r="O163" s="11"/>
      <c r="P163" s="126"/>
      <c r="Q163" s="126"/>
      <c r="R163" s="126"/>
      <c r="S163" s="126"/>
      <c r="T163" s="11"/>
      <c r="U163" s="11"/>
      <c r="V163" s="16"/>
      <c r="W163" s="127"/>
    </row>
    <row r="164" spans="2:23" ht="10.15" hidden="1" customHeight="1">
      <c r="B164" s="15"/>
      <c r="C164" s="11"/>
      <c r="D164" s="100"/>
      <c r="E164" s="41"/>
      <c r="F164" s="42" t="s">
        <v>714</v>
      </c>
      <c r="G164" s="127"/>
      <c r="H164" s="406"/>
      <c r="I164" s="406"/>
      <c r="J164" s="458"/>
      <c r="K164" s="413"/>
      <c r="L164" s="179"/>
      <c r="M164" s="126"/>
      <c r="N164" s="126"/>
      <c r="O164" s="11"/>
      <c r="P164" s="126"/>
      <c r="Q164" s="126"/>
      <c r="R164" s="126"/>
      <c r="S164" s="126"/>
      <c r="T164" s="11"/>
      <c r="U164" s="11"/>
      <c r="V164" s="16"/>
      <c r="W164" s="127"/>
    </row>
    <row r="165" spans="2:23" ht="10.15" customHeight="1">
      <c r="B165" s="15"/>
      <c r="C165" s="11"/>
      <c r="D165" s="99"/>
      <c r="E165" s="43" t="s">
        <v>13</v>
      </c>
      <c r="F165" s="44"/>
      <c r="G165" s="127"/>
      <c r="H165" s="408">
        <f>SUM(L75:L80)</f>
        <v>0</v>
      </c>
      <c r="I165" s="411"/>
      <c r="J165" s="465"/>
      <c r="K165" s="415">
        <v>1</v>
      </c>
      <c r="L165" s="180" t="str">
        <f t="shared" ref="L165:L167" si="3">IFERROR(IF(ABS(H165-I165)&lt;=K165,"OK","ERROR"),"ERROR")</f>
        <v>OK</v>
      </c>
      <c r="M165" s="126"/>
      <c r="N165" s="126"/>
      <c r="O165" s="11"/>
      <c r="P165" s="126"/>
      <c r="Q165" s="126"/>
      <c r="R165" s="126"/>
      <c r="S165" s="126"/>
      <c r="T165" s="11"/>
      <c r="U165" s="11"/>
      <c r="V165" s="16"/>
      <c r="W165" s="127"/>
    </row>
    <row r="166" spans="2:23" ht="10.15" customHeight="1">
      <c r="B166" s="15"/>
      <c r="C166" s="11"/>
      <c r="D166" s="97" t="s">
        <v>24</v>
      </c>
      <c r="E166" s="39" t="s">
        <v>58</v>
      </c>
      <c r="F166" s="40"/>
      <c r="G166" s="127"/>
      <c r="H166" s="405">
        <f>H81</f>
        <v>0</v>
      </c>
      <c r="I166" s="409"/>
      <c r="J166" s="464"/>
      <c r="K166" s="412">
        <v>1</v>
      </c>
      <c r="L166" s="177" t="str">
        <f t="shared" si="3"/>
        <v>OK</v>
      </c>
      <c r="M166" s="126"/>
      <c r="N166" s="126"/>
      <c r="O166" s="11"/>
      <c r="P166" s="126"/>
      <c r="Q166" s="126"/>
      <c r="R166" s="126"/>
      <c r="S166" s="126"/>
      <c r="T166" s="11"/>
      <c r="U166" s="11"/>
      <c r="V166" s="16"/>
      <c r="W166" s="127"/>
    </row>
    <row r="167" spans="2:23" ht="10.15" customHeight="1">
      <c r="B167" s="15"/>
      <c r="C167" s="11"/>
      <c r="D167" s="100"/>
      <c r="E167" s="41" t="s">
        <v>102</v>
      </c>
      <c r="F167" s="42"/>
      <c r="G167" s="127"/>
      <c r="H167" s="407">
        <f>I81</f>
        <v>0</v>
      </c>
      <c r="I167" s="410"/>
      <c r="J167" s="457"/>
      <c r="K167" s="414">
        <v>1</v>
      </c>
      <c r="L167" s="178" t="str">
        <f t="shared" si="3"/>
        <v>OK</v>
      </c>
      <c r="M167" s="126"/>
      <c r="N167" s="126"/>
      <c r="O167" s="11"/>
      <c r="P167" s="126"/>
      <c r="Q167" s="126"/>
      <c r="R167" s="126"/>
      <c r="S167" s="126"/>
      <c r="T167" s="11"/>
      <c r="U167" s="11"/>
      <c r="V167" s="16"/>
      <c r="W167" s="127"/>
    </row>
    <row r="168" spans="2:23" ht="10.15" hidden="1" customHeight="1">
      <c r="B168" s="15"/>
      <c r="C168" s="11"/>
      <c r="D168" s="100"/>
      <c r="E168" s="41" t="s">
        <v>121</v>
      </c>
      <c r="F168" s="42"/>
      <c r="G168" s="127"/>
      <c r="H168" s="406"/>
      <c r="I168" s="406"/>
      <c r="J168" s="458"/>
      <c r="K168" s="413"/>
      <c r="L168" s="179"/>
      <c r="M168" s="126"/>
      <c r="N168" s="126"/>
      <c r="O168" s="11"/>
      <c r="P168" s="126"/>
      <c r="Q168" s="126"/>
      <c r="R168" s="126"/>
      <c r="S168" s="126"/>
      <c r="T168" s="11"/>
      <c r="U168" s="11"/>
      <c r="V168" s="16"/>
      <c r="W168" s="127"/>
    </row>
    <row r="169" spans="2:23" ht="10.15" hidden="1" customHeight="1">
      <c r="B169" s="15"/>
      <c r="C169" s="11"/>
      <c r="D169" s="100"/>
      <c r="E169" s="41"/>
      <c r="F169" s="42" t="s">
        <v>29</v>
      </c>
      <c r="G169" s="127"/>
      <c r="H169" s="406"/>
      <c r="I169" s="406"/>
      <c r="J169" s="458"/>
      <c r="K169" s="413"/>
      <c r="L169" s="179"/>
      <c r="M169" s="126"/>
      <c r="N169" s="126"/>
      <c r="O169" s="11"/>
      <c r="P169" s="126"/>
      <c r="Q169" s="126"/>
      <c r="R169" s="126"/>
      <c r="S169" s="126"/>
      <c r="T169" s="11"/>
      <c r="U169" s="11"/>
      <c r="V169" s="16"/>
      <c r="W169" s="127"/>
    </row>
    <row r="170" spans="2:23" ht="10.15" hidden="1" customHeight="1">
      <c r="B170" s="15"/>
      <c r="C170" s="11"/>
      <c r="D170" s="100"/>
      <c r="E170" s="41"/>
      <c r="F170" s="42" t="s">
        <v>122</v>
      </c>
      <c r="G170" s="127"/>
      <c r="H170" s="406"/>
      <c r="I170" s="406"/>
      <c r="J170" s="458"/>
      <c r="K170" s="413"/>
      <c r="L170" s="179"/>
      <c r="M170" s="126"/>
      <c r="N170" s="126"/>
      <c r="O170" s="11"/>
      <c r="P170" s="126"/>
      <c r="Q170" s="126"/>
      <c r="R170" s="126"/>
      <c r="S170" s="126"/>
      <c r="T170" s="11"/>
      <c r="U170" s="11"/>
      <c r="V170" s="16"/>
      <c r="W170" s="127"/>
    </row>
    <row r="171" spans="2:23" ht="10.15" hidden="1" customHeight="1">
      <c r="B171" s="15"/>
      <c r="C171" s="11"/>
      <c r="D171" s="100"/>
      <c r="E171" s="41"/>
      <c r="F171" s="42" t="s">
        <v>714</v>
      </c>
      <c r="G171" s="127"/>
      <c r="H171" s="406"/>
      <c r="I171" s="406"/>
      <c r="J171" s="458"/>
      <c r="K171" s="413"/>
      <c r="L171" s="179"/>
      <c r="M171" s="126"/>
      <c r="N171" s="126"/>
      <c r="O171" s="11"/>
      <c r="P171" s="126"/>
      <c r="Q171" s="126"/>
      <c r="R171" s="126"/>
      <c r="S171" s="126"/>
      <c r="T171" s="11"/>
      <c r="U171" s="11"/>
      <c r="V171" s="16"/>
      <c r="W171" s="127"/>
    </row>
    <row r="172" spans="2:23" ht="10.15" customHeight="1">
      <c r="B172" s="15"/>
      <c r="C172" s="11"/>
      <c r="D172" s="99"/>
      <c r="E172" s="43" t="s">
        <v>13</v>
      </c>
      <c r="F172" s="44"/>
      <c r="G172" s="127"/>
      <c r="H172" s="408">
        <f>L81</f>
        <v>0</v>
      </c>
      <c r="I172" s="411"/>
      <c r="J172" s="465"/>
      <c r="K172" s="415">
        <v>1</v>
      </c>
      <c r="L172" s="180" t="str">
        <f t="shared" ref="L172:L174" si="4">IFERROR(IF(ABS(H172-I172)&lt;=K172,"OK","ERROR"),"ERROR")</f>
        <v>OK</v>
      </c>
      <c r="M172" s="126"/>
      <c r="N172" s="126"/>
      <c r="O172" s="11"/>
      <c r="P172" s="126"/>
      <c r="Q172" s="126"/>
      <c r="R172" s="126"/>
      <c r="S172" s="126"/>
      <c r="T172" s="11"/>
      <c r="U172" s="11"/>
      <c r="V172" s="16"/>
      <c r="W172" s="127"/>
    </row>
    <row r="173" spans="2:23" ht="10.15" customHeight="1">
      <c r="B173" s="15"/>
      <c r="C173" s="11"/>
      <c r="D173" s="97" t="s">
        <v>26</v>
      </c>
      <c r="E173" s="39" t="s">
        <v>58</v>
      </c>
      <c r="F173" s="40"/>
      <c r="G173" s="127"/>
      <c r="H173" s="405">
        <f>H82</f>
        <v>0</v>
      </c>
      <c r="I173" s="409"/>
      <c r="J173" s="464"/>
      <c r="K173" s="412">
        <v>1</v>
      </c>
      <c r="L173" s="177" t="str">
        <f t="shared" si="4"/>
        <v>OK</v>
      </c>
      <c r="M173" s="126"/>
      <c r="N173" s="126"/>
      <c r="O173" s="11"/>
      <c r="P173" s="126"/>
      <c r="Q173" s="126"/>
      <c r="R173" s="126"/>
      <c r="S173" s="126"/>
      <c r="T173" s="11"/>
      <c r="U173" s="11"/>
      <c r="V173" s="16"/>
      <c r="W173" s="127"/>
    </row>
    <row r="174" spans="2:23" ht="10.15" customHeight="1">
      <c r="B174" s="15"/>
      <c r="C174" s="11"/>
      <c r="D174" s="100"/>
      <c r="E174" s="41" t="s">
        <v>70</v>
      </c>
      <c r="F174" s="42"/>
      <c r="G174" s="127"/>
      <c r="H174" s="407">
        <f>I82</f>
        <v>0</v>
      </c>
      <c r="I174" s="410"/>
      <c r="J174" s="457"/>
      <c r="K174" s="414">
        <v>1</v>
      </c>
      <c r="L174" s="178" t="str">
        <f t="shared" si="4"/>
        <v>OK</v>
      </c>
      <c r="M174" s="126"/>
      <c r="N174" s="126"/>
      <c r="O174" s="11"/>
      <c r="P174" s="126"/>
      <c r="Q174" s="126"/>
      <c r="R174" s="126"/>
      <c r="S174" s="126"/>
      <c r="T174" s="11"/>
      <c r="U174" s="11"/>
      <c r="V174" s="16"/>
      <c r="W174" s="127"/>
    </row>
    <row r="175" spans="2:23" ht="10.15" hidden="1" customHeight="1">
      <c r="B175" s="15"/>
      <c r="C175" s="11"/>
      <c r="D175" s="100"/>
      <c r="E175" s="41" t="s">
        <v>121</v>
      </c>
      <c r="F175" s="42"/>
      <c r="G175" s="127"/>
      <c r="H175" s="406"/>
      <c r="I175" s="406"/>
      <c r="J175" s="458"/>
      <c r="K175" s="413"/>
      <c r="L175" s="179"/>
      <c r="M175" s="126"/>
      <c r="N175" s="126"/>
      <c r="O175" s="11"/>
      <c r="P175" s="126"/>
      <c r="Q175" s="126"/>
      <c r="R175" s="126"/>
      <c r="S175" s="126"/>
      <c r="T175" s="11"/>
      <c r="U175" s="11"/>
      <c r="V175" s="16"/>
      <c r="W175" s="127"/>
    </row>
    <row r="176" spans="2:23" ht="10.15" hidden="1" customHeight="1">
      <c r="B176" s="15"/>
      <c r="C176" s="11"/>
      <c r="D176" s="100"/>
      <c r="E176" s="41"/>
      <c r="F176" s="42" t="s">
        <v>29</v>
      </c>
      <c r="G176" s="127"/>
      <c r="H176" s="406"/>
      <c r="I176" s="406"/>
      <c r="J176" s="458"/>
      <c r="K176" s="413"/>
      <c r="L176" s="179"/>
      <c r="M176" s="126"/>
      <c r="N176" s="126"/>
      <c r="O176" s="11"/>
      <c r="P176" s="126"/>
      <c r="Q176" s="126"/>
      <c r="R176" s="126"/>
      <c r="S176" s="126"/>
      <c r="T176" s="11"/>
      <c r="U176" s="11"/>
      <c r="V176" s="16"/>
      <c r="W176" s="127"/>
    </row>
    <row r="177" spans="2:23" ht="10.15" hidden="1" customHeight="1">
      <c r="B177" s="15"/>
      <c r="C177" s="11"/>
      <c r="D177" s="100"/>
      <c r="E177" s="41"/>
      <c r="F177" s="42" t="s">
        <v>122</v>
      </c>
      <c r="G177" s="127"/>
      <c r="H177" s="406"/>
      <c r="I177" s="406"/>
      <c r="J177" s="458"/>
      <c r="K177" s="413"/>
      <c r="L177" s="179"/>
      <c r="M177" s="126"/>
      <c r="N177" s="126"/>
      <c r="O177" s="11"/>
      <c r="P177" s="126"/>
      <c r="Q177" s="126"/>
      <c r="R177" s="126"/>
      <c r="S177" s="126"/>
      <c r="T177" s="11"/>
      <c r="U177" s="11"/>
      <c r="V177" s="16"/>
      <c r="W177" s="127"/>
    </row>
    <row r="178" spans="2:23" ht="10.15" hidden="1" customHeight="1">
      <c r="B178" s="15"/>
      <c r="C178" s="11"/>
      <c r="D178" s="100"/>
      <c r="E178" s="41"/>
      <c r="F178" s="42" t="s">
        <v>714</v>
      </c>
      <c r="G178" s="127"/>
      <c r="H178" s="406"/>
      <c r="I178" s="406"/>
      <c r="J178" s="458"/>
      <c r="K178" s="413"/>
      <c r="L178" s="179"/>
      <c r="M178" s="126"/>
      <c r="N178" s="126"/>
      <c r="O178" s="11"/>
      <c r="P178" s="126"/>
      <c r="Q178" s="126"/>
      <c r="R178" s="126"/>
      <c r="S178" s="126"/>
      <c r="T178" s="11"/>
      <c r="U178" s="11"/>
      <c r="V178" s="16"/>
      <c r="W178" s="127"/>
    </row>
    <row r="179" spans="2:23" ht="10.15" customHeight="1">
      <c r="B179" s="15"/>
      <c r="C179" s="11"/>
      <c r="D179" s="99"/>
      <c r="E179" s="43" t="s">
        <v>13</v>
      </c>
      <c r="F179" s="44"/>
      <c r="G179" s="127"/>
      <c r="H179" s="408">
        <f>L82</f>
        <v>0</v>
      </c>
      <c r="I179" s="411"/>
      <c r="J179" s="465"/>
      <c r="K179" s="415">
        <v>1</v>
      </c>
      <c r="L179" s="180" t="str">
        <f t="shared" ref="L179:L182" si="5">IFERROR(IF(ABS(H179-I179)&lt;=K179,"OK","ERROR"),"ERROR")</f>
        <v>OK</v>
      </c>
      <c r="M179" s="126"/>
      <c r="N179" s="126"/>
      <c r="O179" s="11"/>
      <c r="P179" s="126"/>
      <c r="Q179" s="126"/>
      <c r="R179" s="126"/>
      <c r="S179" s="126"/>
      <c r="T179" s="11"/>
      <c r="U179" s="11"/>
      <c r="V179" s="16"/>
      <c r="W179" s="127"/>
    </row>
    <row r="180" spans="2:23" ht="10.15" customHeight="1">
      <c r="B180" s="15"/>
      <c r="C180" s="11"/>
      <c r="D180" s="97" t="s">
        <v>30</v>
      </c>
      <c r="E180" s="39" t="s">
        <v>58</v>
      </c>
      <c r="F180" s="40"/>
      <c r="G180" s="127"/>
      <c r="H180" s="405">
        <f>SUM(H90:H92)</f>
        <v>0</v>
      </c>
      <c r="I180" s="409"/>
      <c r="J180" s="464"/>
      <c r="K180" s="412">
        <v>1</v>
      </c>
      <c r="L180" s="177" t="str">
        <f t="shared" si="5"/>
        <v>OK</v>
      </c>
      <c r="M180" s="126"/>
      <c r="N180" s="126"/>
      <c r="O180" s="11"/>
      <c r="P180" s="126"/>
      <c r="Q180" s="126"/>
      <c r="R180" s="126"/>
      <c r="S180" s="126"/>
      <c r="T180" s="11"/>
      <c r="U180" s="11"/>
      <c r="V180" s="16"/>
      <c r="W180" s="127"/>
    </row>
    <row r="181" spans="2:23" ht="10.15" customHeight="1">
      <c r="B181" s="15"/>
      <c r="C181" s="11"/>
      <c r="D181" s="100"/>
      <c r="E181" s="41" t="s">
        <v>70</v>
      </c>
      <c r="F181" s="42"/>
      <c r="G181" s="127"/>
      <c r="H181" s="407">
        <f>SUM(I90:I92)</f>
        <v>0</v>
      </c>
      <c r="I181" s="410"/>
      <c r="J181" s="457"/>
      <c r="K181" s="414">
        <v>1</v>
      </c>
      <c r="L181" s="178" t="str">
        <f t="shared" si="5"/>
        <v>OK</v>
      </c>
      <c r="M181" s="126"/>
      <c r="N181" s="126"/>
      <c r="O181" s="11"/>
      <c r="P181" s="126"/>
      <c r="Q181" s="126"/>
      <c r="R181" s="126"/>
      <c r="S181" s="126"/>
      <c r="T181" s="11"/>
      <c r="U181" s="11"/>
      <c r="V181" s="16"/>
      <c r="W181" s="127"/>
    </row>
    <row r="182" spans="2:23" ht="10.15" customHeight="1">
      <c r="B182" s="15"/>
      <c r="C182" s="11"/>
      <c r="D182" s="100"/>
      <c r="E182" s="41" t="s">
        <v>53</v>
      </c>
      <c r="F182" s="42"/>
      <c r="G182" s="127"/>
      <c r="H182" s="407">
        <f>SUM(J90:J92)</f>
        <v>0</v>
      </c>
      <c r="I182" s="410"/>
      <c r="J182" s="457"/>
      <c r="K182" s="414">
        <v>1</v>
      </c>
      <c r="L182" s="178" t="str">
        <f t="shared" si="5"/>
        <v>OK</v>
      </c>
      <c r="M182" s="126"/>
      <c r="N182" s="126"/>
      <c r="O182" s="11"/>
      <c r="P182" s="126"/>
      <c r="Q182" s="126"/>
      <c r="R182" s="126"/>
      <c r="S182" s="126"/>
      <c r="T182" s="11"/>
      <c r="U182" s="11"/>
      <c r="V182" s="16"/>
      <c r="W182" s="127"/>
    </row>
    <row r="183" spans="2:23" ht="10.15" hidden="1" customHeight="1">
      <c r="B183" s="15"/>
      <c r="C183" s="11"/>
      <c r="D183" s="100"/>
      <c r="E183" s="41" t="s">
        <v>557</v>
      </c>
      <c r="F183" s="42"/>
      <c r="G183" s="127"/>
      <c r="H183" s="406"/>
      <c r="I183" s="406"/>
      <c r="J183" s="458"/>
      <c r="K183" s="413"/>
      <c r="L183" s="179"/>
      <c r="M183" s="126"/>
      <c r="N183" s="126"/>
      <c r="O183" s="11"/>
      <c r="P183" s="126"/>
      <c r="Q183" s="126"/>
      <c r="R183" s="126"/>
      <c r="S183" s="126"/>
      <c r="T183" s="11"/>
      <c r="U183" s="11"/>
      <c r="V183" s="16"/>
      <c r="W183" s="127"/>
    </row>
    <row r="184" spans="2:23" ht="10.15" customHeight="1">
      <c r="B184" s="15"/>
      <c r="C184" s="11"/>
      <c r="D184" s="99"/>
      <c r="E184" s="43" t="s">
        <v>13</v>
      </c>
      <c r="F184" s="44"/>
      <c r="G184" s="127"/>
      <c r="H184" s="408">
        <f>SUM(L90:L92)</f>
        <v>0</v>
      </c>
      <c r="I184" s="411"/>
      <c r="J184" s="465"/>
      <c r="K184" s="415">
        <v>1</v>
      </c>
      <c r="L184" s="180" t="str">
        <f t="shared" ref="L184:L187" si="6">IFERROR(IF(ABS(H184-I184)&lt;=K184,"OK","ERROR"),"ERROR")</f>
        <v>OK</v>
      </c>
      <c r="M184" s="126"/>
      <c r="N184" s="126"/>
      <c r="O184" s="11"/>
      <c r="P184" s="126"/>
      <c r="Q184" s="126"/>
      <c r="R184" s="126"/>
      <c r="S184" s="126"/>
      <c r="T184" s="11"/>
      <c r="U184" s="11"/>
      <c r="V184" s="16"/>
      <c r="W184" s="127"/>
    </row>
    <row r="185" spans="2:23" ht="10.15" customHeight="1">
      <c r="B185" s="15"/>
      <c r="C185" s="11"/>
      <c r="D185" s="97" t="s">
        <v>31</v>
      </c>
      <c r="E185" s="39" t="s">
        <v>58</v>
      </c>
      <c r="F185" s="40"/>
      <c r="G185" s="127"/>
      <c r="H185" s="405">
        <f>SUM(H93:H95)</f>
        <v>0</v>
      </c>
      <c r="I185" s="409"/>
      <c r="J185" s="464"/>
      <c r="K185" s="412">
        <v>1</v>
      </c>
      <c r="L185" s="177" t="str">
        <f t="shared" si="6"/>
        <v>OK</v>
      </c>
      <c r="M185" s="126"/>
      <c r="N185" s="126"/>
      <c r="O185" s="11"/>
      <c r="P185" s="126"/>
      <c r="Q185" s="126"/>
      <c r="R185" s="126"/>
      <c r="S185" s="126"/>
      <c r="T185" s="11"/>
      <c r="U185" s="11"/>
      <c r="V185" s="16"/>
      <c r="W185" s="127"/>
    </row>
    <row r="186" spans="2:23" ht="10.15" customHeight="1">
      <c r="B186" s="15"/>
      <c r="C186" s="11"/>
      <c r="D186" s="100"/>
      <c r="E186" s="41" t="s">
        <v>102</v>
      </c>
      <c r="F186" s="42"/>
      <c r="G186" s="127"/>
      <c r="H186" s="407">
        <f>SUM(I93:I95)</f>
        <v>0</v>
      </c>
      <c r="I186" s="410"/>
      <c r="J186" s="457"/>
      <c r="K186" s="414">
        <v>1</v>
      </c>
      <c r="L186" s="178" t="str">
        <f t="shared" si="6"/>
        <v>OK</v>
      </c>
      <c r="M186" s="126"/>
      <c r="N186" s="126"/>
      <c r="O186" s="11"/>
      <c r="P186" s="126"/>
      <c r="Q186" s="126"/>
      <c r="R186" s="126"/>
      <c r="S186" s="126"/>
      <c r="T186" s="11"/>
      <c r="U186" s="11"/>
      <c r="V186" s="16"/>
      <c r="W186" s="127"/>
    </row>
    <row r="187" spans="2:23" ht="10.15" customHeight="1">
      <c r="B187" s="15"/>
      <c r="C187" s="11"/>
      <c r="D187" s="100"/>
      <c r="E187" s="41" t="s">
        <v>53</v>
      </c>
      <c r="F187" s="42"/>
      <c r="G187" s="127"/>
      <c r="H187" s="407">
        <f>SUM(J93:J95)</f>
        <v>0</v>
      </c>
      <c r="I187" s="410"/>
      <c r="J187" s="457"/>
      <c r="K187" s="414">
        <v>1</v>
      </c>
      <c r="L187" s="178" t="str">
        <f t="shared" si="6"/>
        <v>OK</v>
      </c>
      <c r="M187" s="126"/>
      <c r="N187" s="126"/>
      <c r="O187" s="11"/>
      <c r="P187" s="126"/>
      <c r="Q187" s="126"/>
      <c r="R187" s="126"/>
      <c r="S187" s="126"/>
      <c r="T187" s="11"/>
      <c r="U187" s="11"/>
      <c r="V187" s="16"/>
      <c r="W187" s="127"/>
    </row>
    <row r="188" spans="2:23" ht="10.15" hidden="1" customHeight="1">
      <c r="B188" s="15"/>
      <c r="C188" s="11"/>
      <c r="D188" s="100"/>
      <c r="E188" s="41" t="s">
        <v>557</v>
      </c>
      <c r="F188" s="42"/>
      <c r="G188" s="127"/>
      <c r="H188" s="406"/>
      <c r="I188" s="406"/>
      <c r="J188" s="458"/>
      <c r="K188" s="413"/>
      <c r="L188" s="179"/>
      <c r="M188" s="126"/>
      <c r="N188" s="126"/>
      <c r="O188" s="11"/>
      <c r="P188" s="126"/>
      <c r="Q188" s="126"/>
      <c r="R188" s="126"/>
      <c r="S188" s="126"/>
      <c r="T188" s="11"/>
      <c r="U188" s="11"/>
      <c r="V188" s="16"/>
      <c r="W188" s="127"/>
    </row>
    <row r="189" spans="2:23" ht="10.15" customHeight="1">
      <c r="B189" s="15"/>
      <c r="C189" s="11"/>
      <c r="D189" s="99"/>
      <c r="E189" s="43" t="s">
        <v>13</v>
      </c>
      <c r="F189" s="44"/>
      <c r="G189" s="127"/>
      <c r="H189" s="408">
        <f>SUM(L93:L95)</f>
        <v>0</v>
      </c>
      <c r="I189" s="411"/>
      <c r="J189" s="465"/>
      <c r="K189" s="415">
        <v>1</v>
      </c>
      <c r="L189" s="180" t="str">
        <f t="shared" ref="L189:L191" si="7">IFERROR(IF(ABS(H189-I189)&lt;=K189,"OK","ERROR"),"ERROR")</f>
        <v>OK</v>
      </c>
      <c r="M189" s="126"/>
      <c r="N189" s="126"/>
      <c r="O189" s="11"/>
      <c r="P189" s="126"/>
      <c r="Q189" s="126"/>
      <c r="R189" s="126"/>
      <c r="S189" s="126"/>
      <c r="T189" s="11"/>
      <c r="U189" s="11"/>
      <c r="V189" s="16"/>
      <c r="W189" s="127"/>
    </row>
    <row r="190" spans="2:23" ht="10.15" customHeight="1">
      <c r="B190" s="15"/>
      <c r="C190" s="11"/>
      <c r="D190" s="97" t="s">
        <v>56</v>
      </c>
      <c r="E190" s="39" t="s">
        <v>357</v>
      </c>
      <c r="F190" s="40"/>
      <c r="G190" s="127"/>
      <c r="H190" s="405">
        <f>SUM(H102:H133)-SUM(H110:H114,H123:H127)</f>
        <v>0</v>
      </c>
      <c r="I190" s="409"/>
      <c r="J190" s="464"/>
      <c r="K190" s="412">
        <v>1</v>
      </c>
      <c r="L190" s="177" t="str">
        <f t="shared" si="7"/>
        <v>OK</v>
      </c>
      <c r="M190" s="126"/>
      <c r="N190" s="126"/>
      <c r="O190" s="11"/>
      <c r="P190" s="126"/>
      <c r="Q190" s="126"/>
      <c r="R190" s="126"/>
      <c r="S190" s="126"/>
      <c r="T190" s="11"/>
      <c r="U190" s="11"/>
      <c r="V190" s="16"/>
      <c r="W190" s="127"/>
    </row>
    <row r="191" spans="2:23" ht="10.15" customHeight="1">
      <c r="B191" s="15"/>
      <c r="C191" s="11"/>
      <c r="D191" s="100"/>
      <c r="E191" s="41" t="s">
        <v>70</v>
      </c>
      <c r="F191" s="42"/>
      <c r="G191" s="127"/>
      <c r="H191" s="407">
        <f>SUM(I102:I133)</f>
        <v>0</v>
      </c>
      <c r="I191" s="410"/>
      <c r="J191" s="457"/>
      <c r="K191" s="414">
        <v>1</v>
      </c>
      <c r="L191" s="178" t="str">
        <f t="shared" si="7"/>
        <v>OK</v>
      </c>
      <c r="M191" s="126"/>
      <c r="N191" s="126"/>
      <c r="O191" s="11"/>
      <c r="P191" s="126"/>
      <c r="Q191" s="126"/>
      <c r="R191" s="126"/>
      <c r="S191" s="126"/>
      <c r="T191" s="11"/>
      <c r="U191" s="11"/>
      <c r="V191" s="16"/>
      <c r="W191" s="127"/>
    </row>
    <row r="192" spans="2:23" ht="10.15" hidden="1" customHeight="1">
      <c r="B192" s="15"/>
      <c r="C192" s="11"/>
      <c r="D192" s="100"/>
      <c r="E192" s="41" t="s">
        <v>121</v>
      </c>
      <c r="F192" s="42"/>
      <c r="G192" s="127"/>
      <c r="H192" s="406"/>
      <c r="I192" s="406"/>
      <c r="J192" s="458"/>
      <c r="K192" s="413"/>
      <c r="L192" s="179"/>
      <c r="M192" s="126"/>
      <c r="N192" s="126"/>
      <c r="O192" s="11"/>
      <c r="P192" s="126"/>
      <c r="Q192" s="126"/>
      <c r="R192" s="126"/>
      <c r="S192" s="126"/>
      <c r="T192" s="11"/>
      <c r="U192" s="11"/>
      <c r="V192" s="16"/>
      <c r="W192" s="127"/>
    </row>
    <row r="193" spans="2:23" ht="10.15" hidden="1" customHeight="1">
      <c r="B193" s="15"/>
      <c r="C193" s="11"/>
      <c r="D193" s="100"/>
      <c r="E193" s="41"/>
      <c r="F193" s="42" t="s">
        <v>718</v>
      </c>
      <c r="G193" s="127"/>
      <c r="H193" s="406"/>
      <c r="I193" s="406"/>
      <c r="J193" s="458"/>
      <c r="K193" s="413"/>
      <c r="L193" s="179"/>
      <c r="M193" s="126"/>
      <c r="N193" s="126"/>
      <c r="O193" s="11"/>
      <c r="P193" s="126"/>
      <c r="Q193" s="126"/>
      <c r="R193" s="126"/>
      <c r="S193" s="126"/>
      <c r="T193" s="11"/>
      <c r="U193" s="11"/>
      <c r="V193" s="16"/>
      <c r="W193" s="127"/>
    </row>
    <row r="194" spans="2:23" ht="10.15" hidden="1" customHeight="1">
      <c r="B194" s="15"/>
      <c r="C194" s="11"/>
      <c r="D194" s="100"/>
      <c r="E194" s="41"/>
      <c r="F194" s="42" t="s">
        <v>122</v>
      </c>
      <c r="G194" s="127"/>
      <c r="H194" s="406"/>
      <c r="I194" s="406"/>
      <c r="J194" s="458"/>
      <c r="K194" s="413"/>
      <c r="L194" s="179"/>
      <c r="M194" s="126"/>
      <c r="N194" s="126"/>
      <c r="O194" s="11"/>
      <c r="P194" s="126"/>
      <c r="Q194" s="126"/>
      <c r="R194" s="126"/>
      <c r="S194" s="126"/>
      <c r="T194" s="11"/>
      <c r="U194" s="11"/>
      <c r="V194" s="16"/>
      <c r="W194" s="127"/>
    </row>
    <row r="195" spans="2:23" ht="10.15" hidden="1" customHeight="1">
      <c r="B195" s="15"/>
      <c r="C195" s="11"/>
      <c r="D195" s="100"/>
      <c r="E195" s="41"/>
      <c r="F195" s="42" t="s">
        <v>714</v>
      </c>
      <c r="G195" s="127"/>
      <c r="H195" s="406"/>
      <c r="I195" s="406"/>
      <c r="J195" s="458"/>
      <c r="K195" s="413"/>
      <c r="L195" s="179"/>
      <c r="M195" s="126"/>
      <c r="N195" s="126"/>
      <c r="O195" s="11"/>
      <c r="P195" s="126"/>
      <c r="Q195" s="126"/>
      <c r="R195" s="126"/>
      <c r="S195" s="126"/>
      <c r="T195" s="11"/>
      <c r="U195" s="11"/>
      <c r="V195" s="16"/>
      <c r="W195" s="127"/>
    </row>
    <row r="196" spans="2:23" ht="10.15" customHeight="1">
      <c r="B196" s="15"/>
      <c r="C196" s="11"/>
      <c r="D196" s="100"/>
      <c r="E196" s="41" t="s">
        <v>69</v>
      </c>
      <c r="F196" s="42"/>
      <c r="G196" s="127"/>
      <c r="H196" s="407">
        <f>SUM(K102:K133)</f>
        <v>0</v>
      </c>
      <c r="I196" s="410"/>
      <c r="J196" s="457"/>
      <c r="K196" s="414">
        <v>1</v>
      </c>
      <c r="L196" s="178" t="str">
        <f t="shared" ref="L196:L197" si="8">IFERROR(IF(ABS(H196-I196)&lt;=K196,"OK","ERROR"),"ERROR")</f>
        <v>OK</v>
      </c>
      <c r="M196" s="126"/>
      <c r="N196" s="126"/>
      <c r="O196" s="11"/>
      <c r="P196" s="126"/>
      <c r="Q196" s="126"/>
      <c r="R196" s="126"/>
      <c r="S196" s="126"/>
      <c r="T196" s="11"/>
      <c r="U196" s="11"/>
      <c r="V196" s="16"/>
      <c r="W196" s="127"/>
    </row>
    <row r="197" spans="2:23" ht="10.15" customHeight="1">
      <c r="B197" s="15"/>
      <c r="C197" s="11"/>
      <c r="D197" s="99"/>
      <c r="E197" s="43" t="s">
        <v>13</v>
      </c>
      <c r="F197" s="44"/>
      <c r="G197" s="127"/>
      <c r="H197" s="408">
        <f>SUM(L102:L133)</f>
        <v>0</v>
      </c>
      <c r="I197" s="411"/>
      <c r="J197" s="465"/>
      <c r="K197" s="415">
        <v>1</v>
      </c>
      <c r="L197" s="180" t="str">
        <f t="shared" si="8"/>
        <v>OK</v>
      </c>
      <c r="M197" s="126"/>
      <c r="N197" s="126"/>
      <c r="O197" s="11"/>
      <c r="P197" s="126"/>
      <c r="Q197" s="126"/>
      <c r="R197" s="126"/>
      <c r="S197" s="126"/>
      <c r="T197" s="11"/>
      <c r="U197" s="11"/>
      <c r="V197" s="16"/>
      <c r="W197" s="127"/>
    </row>
    <row r="198" spans="2:23" ht="10.15" customHeight="1" thickBot="1">
      <c r="B198" s="17"/>
      <c r="C198" s="18"/>
      <c r="D198" s="18"/>
      <c r="E198" s="18"/>
      <c r="F198" s="18"/>
      <c r="G198" s="18"/>
      <c r="H198" s="182"/>
      <c r="I198" s="182"/>
      <c r="J198" s="182"/>
      <c r="K198" s="182"/>
      <c r="L198" s="182"/>
      <c r="M198" s="182"/>
      <c r="N198" s="182"/>
      <c r="O198" s="18"/>
      <c r="P198" s="182"/>
      <c r="Q198" s="182"/>
      <c r="R198" s="182"/>
      <c r="S198" s="182"/>
      <c r="T198" s="18"/>
      <c r="U198" s="18"/>
      <c r="V198" s="19"/>
      <c r="W198" s="127"/>
    </row>
  </sheetData>
  <protectedRanges>
    <protectedRange sqref="I138:J139 I144:J147 I152:J155 I157:J160 I165:J167 I172:J174 I179:J182 I184:J187 I189:J191 I196:J197" name="checking"/>
  </protectedRanges>
  <mergeCells count="2">
    <mergeCell ref="H27:M27"/>
    <mergeCell ref="Q27:S27"/>
  </mergeCells>
  <phoneticPr fontId="22" type="noConversion"/>
  <conditionalFormatting sqref="L138:L197">
    <cfRule type="containsText" dxfId="187" priority="1" operator="containsText" text="ERROR">
      <formula>NOT(ISERROR(SEARCH("ERROR",L138)))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tint="0.249977111117893"/>
  </sheetPr>
  <dimension ref="A2:I34"/>
  <sheetViews>
    <sheetView showGridLines="0" tabSelected="1" zoomScaleNormal="100" workbookViewId="0">
      <selection activeCell="T11" sqref="T11"/>
    </sheetView>
  </sheetViews>
  <sheetFormatPr defaultColWidth="8.7109375" defaultRowHeight="10.15" customHeight="1"/>
  <cols>
    <col min="1" max="3" width="3.5703125" style="4" customWidth="1"/>
    <col min="4" max="7" width="15.5703125" style="4" customWidth="1"/>
    <col min="8" max="9" width="3.5703125" style="4" customWidth="1"/>
    <col min="10" max="16384" width="8.7109375" style="5"/>
  </cols>
  <sheetData>
    <row r="2" spans="2:8" ht="10.15" customHeight="1">
      <c r="H2" s="7" t="s">
        <v>174</v>
      </c>
    </row>
    <row r="3" spans="2:8" ht="10.15" customHeight="1">
      <c r="H3" s="30" t="s">
        <v>175</v>
      </c>
    </row>
    <row r="4" spans="2:8" ht="15.6" customHeight="1">
      <c r="C4" s="490" t="s">
        <v>132</v>
      </c>
      <c r="D4" s="490"/>
      <c r="E4" s="490"/>
      <c r="F4" s="490"/>
      <c r="G4" s="490"/>
      <c r="H4" s="8"/>
    </row>
    <row r="5" spans="2:8" ht="15.6" customHeight="1">
      <c r="C5" s="490" t="s">
        <v>367</v>
      </c>
      <c r="D5" s="490"/>
      <c r="E5" s="490"/>
      <c r="F5" s="490"/>
      <c r="G5" s="490"/>
      <c r="H5" s="8"/>
    </row>
    <row r="6" spans="2:8" ht="15.6" customHeight="1">
      <c r="C6" s="490" t="s">
        <v>173</v>
      </c>
      <c r="D6" s="490"/>
      <c r="E6" s="490"/>
      <c r="F6" s="490"/>
      <c r="G6" s="490"/>
      <c r="H6" s="8"/>
    </row>
    <row r="7" spans="2:8" ht="13.15" customHeight="1">
      <c r="B7" s="467"/>
      <c r="C7" s="489" t="s">
        <v>134</v>
      </c>
      <c r="D7" s="489"/>
      <c r="E7" s="489"/>
      <c r="F7" s="489"/>
      <c r="G7" s="489"/>
      <c r="H7" s="467"/>
    </row>
    <row r="8" spans="2:8" ht="10.15" customHeight="1">
      <c r="B8" s="466"/>
      <c r="C8" s="466"/>
      <c r="D8" s="466"/>
      <c r="E8" s="466"/>
      <c r="F8" s="466"/>
      <c r="G8" s="466"/>
      <c r="H8" s="466"/>
    </row>
    <row r="9" spans="2:8" ht="13.15" customHeight="1">
      <c r="B9" s="467"/>
      <c r="C9" s="489" t="str">
        <f ca="1">CONCATENATE("&lt;",MID(CELL("filename",$A$1),FIND("]",CELL("filename",$A$1))+1,LEN(CELL("filename",$A$1))),"&gt;")</f>
        <v>&lt;Sign-off&gt;</v>
      </c>
      <c r="D9" s="489"/>
      <c r="E9" s="489"/>
      <c r="F9" s="489"/>
      <c r="G9" s="489"/>
      <c r="H9" s="467"/>
    </row>
    <row r="10" spans="2:8" ht="10.15" customHeight="1" thickBot="1"/>
    <row r="11" spans="2:8" ht="10.15" customHeight="1">
      <c r="B11" s="20"/>
      <c r="C11" s="21"/>
      <c r="D11" s="21"/>
      <c r="E11" s="21"/>
      <c r="F11" s="21"/>
      <c r="G11" s="21"/>
      <c r="H11" s="22"/>
    </row>
    <row r="12" spans="2:8" ht="10.15" customHeight="1">
      <c r="B12" s="23"/>
      <c r="C12" s="25" t="s">
        <v>407</v>
      </c>
      <c r="D12" s="25"/>
      <c r="E12" s="25"/>
      <c r="F12" s="25"/>
      <c r="G12" s="25"/>
      <c r="H12" s="26"/>
    </row>
    <row r="13" spans="2:8" ht="10.15" customHeight="1">
      <c r="B13" s="23"/>
      <c r="C13" s="25"/>
      <c r="D13" s="25"/>
      <c r="E13" s="25"/>
      <c r="F13" s="25"/>
      <c r="G13" s="25"/>
      <c r="H13" s="26"/>
    </row>
    <row r="14" spans="2:8" ht="10.15" customHeight="1">
      <c r="B14" s="23"/>
      <c r="C14" s="45"/>
      <c r="D14" s="46"/>
      <c r="E14" s="25"/>
      <c r="F14" s="25"/>
      <c r="G14" s="25"/>
      <c r="H14" s="26"/>
    </row>
    <row r="15" spans="2:8" ht="10.15" customHeight="1">
      <c r="B15" s="23"/>
      <c r="C15" s="47"/>
      <c r="D15" s="48"/>
      <c r="E15" s="25"/>
      <c r="F15" s="25"/>
      <c r="G15" s="25"/>
      <c r="H15" s="26"/>
    </row>
    <row r="16" spans="2:8" ht="10.15" customHeight="1">
      <c r="B16" s="23"/>
      <c r="C16" s="47"/>
      <c r="D16" s="48"/>
      <c r="E16" s="25"/>
      <c r="F16" s="25"/>
      <c r="G16" s="25"/>
      <c r="H16" s="26"/>
    </row>
    <row r="17" spans="2:8" ht="10.15" customHeight="1">
      <c r="B17" s="23"/>
      <c r="C17" s="47"/>
      <c r="D17" s="48"/>
      <c r="E17" s="25"/>
      <c r="F17" s="25"/>
      <c r="G17" s="25"/>
      <c r="H17" s="26"/>
    </row>
    <row r="18" spans="2:8" ht="10.15" customHeight="1">
      <c r="B18" s="23"/>
      <c r="C18" s="49"/>
      <c r="D18" s="50"/>
      <c r="E18" s="25"/>
      <c r="F18" s="25"/>
      <c r="G18" s="25"/>
      <c r="H18" s="26"/>
    </row>
    <row r="19" spans="2:8" ht="10.15" customHeight="1" thickBot="1">
      <c r="B19" s="27"/>
      <c r="C19" s="28"/>
      <c r="D19" s="28"/>
      <c r="E19" s="28"/>
      <c r="F19" s="28"/>
      <c r="G19" s="28"/>
      <c r="H19" s="29"/>
    </row>
    <row r="20" spans="2:8" ht="10.15" customHeight="1" thickBot="1"/>
    <row r="21" spans="2:8" ht="10.15" customHeight="1">
      <c r="B21" s="20"/>
      <c r="C21" s="21"/>
      <c r="D21" s="21"/>
      <c r="E21" s="21"/>
      <c r="F21" s="21"/>
      <c r="G21" s="21"/>
      <c r="H21" s="22"/>
    </row>
    <row r="22" spans="2:8" ht="10.15" customHeight="1">
      <c r="B22" s="23"/>
      <c r="C22" s="25" t="s">
        <v>542</v>
      </c>
      <c r="D22" s="25"/>
      <c r="E22" s="25"/>
      <c r="F22" s="25"/>
      <c r="G22" s="25"/>
      <c r="H22" s="26"/>
    </row>
    <row r="23" spans="2:8" ht="10.15" customHeight="1">
      <c r="B23" s="23"/>
      <c r="C23" s="25"/>
      <c r="D23" s="25"/>
      <c r="E23" s="25"/>
      <c r="F23" s="25"/>
      <c r="G23" s="25"/>
      <c r="H23" s="26"/>
    </row>
    <row r="24" spans="2:8" ht="10.15" customHeight="1">
      <c r="B24" s="23"/>
      <c r="C24" s="45"/>
      <c r="D24" s="46"/>
      <c r="E24" s="25"/>
      <c r="F24" s="25"/>
      <c r="G24" s="25"/>
      <c r="H24" s="26"/>
    </row>
    <row r="25" spans="2:8" ht="10.15" customHeight="1">
      <c r="B25" s="23"/>
      <c r="C25" s="47"/>
      <c r="D25" s="48"/>
      <c r="E25" s="25"/>
      <c r="F25" s="25"/>
      <c r="G25" s="25"/>
      <c r="H25" s="26"/>
    </row>
    <row r="26" spans="2:8" ht="10.15" customHeight="1">
      <c r="B26" s="23"/>
      <c r="C26" s="47"/>
      <c r="D26" s="48"/>
      <c r="E26" s="25"/>
      <c r="F26" s="25"/>
      <c r="G26" s="25"/>
      <c r="H26" s="26"/>
    </row>
    <row r="27" spans="2:8" ht="10.15" customHeight="1">
      <c r="B27" s="23"/>
      <c r="C27" s="47"/>
      <c r="D27" s="48"/>
      <c r="E27" s="25"/>
      <c r="F27" s="25"/>
      <c r="G27" s="25"/>
      <c r="H27" s="26"/>
    </row>
    <row r="28" spans="2:8" ht="10.15" customHeight="1">
      <c r="B28" s="23"/>
      <c r="C28" s="49"/>
      <c r="D28" s="50"/>
      <c r="E28" s="25"/>
      <c r="F28" s="25"/>
      <c r="G28" s="25"/>
      <c r="H28" s="26"/>
    </row>
    <row r="29" spans="2:8" ht="10.15" customHeight="1">
      <c r="B29" s="23"/>
      <c r="C29" s="25"/>
      <c r="D29" s="25"/>
      <c r="E29" s="25"/>
      <c r="F29" s="25"/>
      <c r="G29" s="25"/>
      <c r="H29" s="26"/>
    </row>
    <row r="30" spans="2:8" ht="10.15" customHeight="1">
      <c r="B30" s="23"/>
      <c r="C30" s="25" t="s">
        <v>128</v>
      </c>
      <c r="D30" s="25"/>
      <c r="E30" s="25"/>
      <c r="F30" s="25"/>
      <c r="G30" s="25"/>
      <c r="H30" s="26"/>
    </row>
    <row r="31" spans="2:8" ht="10.15" customHeight="1">
      <c r="B31" s="23"/>
      <c r="C31" s="25" t="s">
        <v>129</v>
      </c>
      <c r="D31" s="25" t="s">
        <v>545</v>
      </c>
      <c r="E31" s="25"/>
      <c r="F31" s="25"/>
      <c r="G31" s="25"/>
      <c r="H31" s="26"/>
    </row>
    <row r="32" spans="2:8" ht="10.15" customHeight="1">
      <c r="B32" s="23"/>
      <c r="C32" s="25" t="s">
        <v>130</v>
      </c>
      <c r="D32" s="25" t="s">
        <v>543</v>
      </c>
      <c r="E32" s="25"/>
      <c r="F32" s="25"/>
      <c r="G32" s="25"/>
      <c r="H32" s="26"/>
    </row>
    <row r="33" spans="2:8" ht="10.15" customHeight="1">
      <c r="B33" s="23"/>
      <c r="C33" s="25" t="s">
        <v>131</v>
      </c>
      <c r="D33" s="25" t="s">
        <v>544</v>
      </c>
      <c r="E33" s="25"/>
      <c r="F33" s="25"/>
      <c r="G33" s="25"/>
      <c r="H33" s="26"/>
    </row>
    <row r="34" spans="2:8" ht="10.15" customHeight="1" thickBot="1">
      <c r="B34" s="27"/>
      <c r="C34" s="28"/>
      <c r="D34" s="28"/>
      <c r="E34" s="28"/>
      <c r="F34" s="28"/>
      <c r="G34" s="28"/>
      <c r="H34" s="29"/>
    </row>
  </sheetData>
  <mergeCells count="5">
    <mergeCell ref="C4:G4"/>
    <mergeCell ref="C5:G5"/>
    <mergeCell ref="C6:G6"/>
    <mergeCell ref="C7:G7"/>
    <mergeCell ref="C9:G9"/>
  </mergeCells>
  <phoneticPr fontId="22" type="noConversion"/>
  <pageMargins left="0.7" right="0.7" top="0.75" bottom="0.75" header="0.3" footer="0.3"/>
  <pageSetup paperSize="9" orientation="portrait" horizontalDpi="300" r:id="rId1"/>
  <drawing r:id="rId2"/>
  <legacyDrawing r:id="rId3"/>
  <oleObjects>
    <mc:AlternateContent xmlns:mc="http://schemas.openxmlformats.org/markup-compatibility/2006">
      <mc:Choice Requires="x14">
        <oleObject progId="AcroExch.Document.DC" dvAspect="DVASPECT_ICON" shapeId="1043" r:id="rId4">
          <objectPr defaultSize="0" r:id="rId5">
            <anchor moveWithCells="1">
              <from>
                <xdr:col>2</xdr:col>
                <xdr:colOff>200025</xdr:colOff>
                <xdr:row>12</xdr:row>
                <xdr:rowOff>114300</xdr:rowOff>
              </from>
              <to>
                <xdr:col>3</xdr:col>
                <xdr:colOff>876300</xdr:colOff>
                <xdr:row>18</xdr:row>
                <xdr:rowOff>57150</xdr:rowOff>
              </to>
            </anchor>
          </objectPr>
        </oleObject>
      </mc:Choice>
      <mc:Fallback>
        <oleObject progId="AcroExch.Document.DC" dvAspect="DVASPECT_ICON" shapeId="104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31869B"/>
  </sheetPr>
  <dimension ref="A2: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88" customWidth="1"/>
    <col min="11" max="11" width="20.5703125" style="388" customWidth="1"/>
    <col min="12" max="13" width="15.5703125" style="388" customWidth="1"/>
    <col min="14" max="14" width="3.5703125" style="388" customWidth="1"/>
    <col min="15" max="15" width="15.5703125" style="195" customWidth="1"/>
    <col min="16" max="16" width="3.5703125" style="388" customWidth="1"/>
    <col min="17" max="19" width="15.5703125" style="388" customWidth="1"/>
    <col min="20" max="20" width="3.5703125" style="4" customWidth="1"/>
    <col min="21" max="21" width="15.5703125" style="195" customWidth="1"/>
    <col min="22" max="22" width="3.5703125" style="4" customWidth="1"/>
    <col min="23" max="23" width="3.5703125" style="303" customWidth="1"/>
    <col min="24" max="16384" width="8.7109375" style="391"/>
  </cols>
  <sheetData>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&lt;L3.1S-x&gt;</v>
      </c>
      <c r="C5" s="1"/>
    </row>
    <row r="6" spans="2:22" ht="12.75">
      <c r="B6" s="1" t="s">
        <v>553</v>
      </c>
    </row>
    <row r="7" spans="2:22" ht="12.75">
      <c r="B7" s="181" t="s">
        <v>693</v>
      </c>
      <c r="E7" s="554" t="str">
        <f ca="1">IFERROR(VLOOKUP(MID(CELL("filename",A1),FIND("L3.1S-",CELL("filename",A1))+6,255),Index!$D$44:$E$67,2,FALSE),"[Please rename this tab in the format of &lt;L3.1S-x&gt;.]")</f>
        <v>[Please rename this tab in the format of &lt;L3.1S-x&gt;.]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680</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688</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1" t="s">
        <v>667</v>
      </c>
      <c r="F18" s="551"/>
      <c r="G18" s="551"/>
      <c r="H18" s="551"/>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s="547" t="s">
        <v>687</v>
      </c>
      <c r="H19" s="547"/>
      <c r="J19" s="126"/>
      <c r="K19" s="126"/>
      <c r="L19" s="126"/>
      <c r="M19" s="126"/>
      <c r="N19" s="126"/>
      <c r="O19" s="209"/>
      <c r="P19" s="126"/>
      <c r="Q19" s="126"/>
      <c r="R19" s="126"/>
      <c r="S19" s="126"/>
      <c r="T19" s="11"/>
      <c r="U19" s="209"/>
      <c r="V19" s="16"/>
    </row>
    <row r="20" spans="1:23" ht="10.15" customHeight="1">
      <c r="B20" s="15"/>
      <c r="C20" s="11"/>
      <c r="D20" s="378" t="s">
        <v>363</v>
      </c>
      <c r="E20" s="557" t="s">
        <v>430</v>
      </c>
      <c r="F20" s="558"/>
      <c r="G20" s="548" t="s">
        <v>579</v>
      </c>
      <c r="H20" s="548"/>
      <c r="J20" s="126"/>
      <c r="K20" s="126"/>
      <c r="L20" s="126"/>
      <c r="M20" s="126"/>
      <c r="N20" s="126"/>
      <c r="O20" s="209"/>
      <c r="P20" s="126"/>
      <c r="Q20" s="126"/>
      <c r="R20" s="126"/>
      <c r="S20" s="126"/>
      <c r="T20" s="11"/>
      <c r="U20" s="209"/>
      <c r="V20" s="16"/>
    </row>
    <row r="21" spans="1:23" ht="10.15" customHeight="1">
      <c r="B21" s="15"/>
      <c r="C21" s="11"/>
      <c r="D21" s="378" t="s">
        <v>364</v>
      </c>
      <c r="E21" s="557" t="s">
        <v>53</v>
      </c>
      <c r="F21" s="558"/>
      <c r="G21" s="548" t="s">
        <v>579</v>
      </c>
      <c r="H21" s="548"/>
      <c r="J21" s="126"/>
      <c r="K21" s="126"/>
      <c r="L21" s="126"/>
      <c r="M21" s="126"/>
      <c r="N21" s="126"/>
      <c r="O21" s="209"/>
      <c r="P21" s="126"/>
      <c r="Q21" s="126"/>
      <c r="R21" s="126"/>
      <c r="S21" s="126"/>
      <c r="T21" s="11"/>
      <c r="U21" s="209"/>
      <c r="V21" s="16"/>
    </row>
    <row r="22" spans="1:23" ht="10.15" customHeight="1">
      <c r="B22" s="15"/>
      <c r="C22" s="11"/>
      <c r="E22" s="11"/>
      <c r="F22" s="11"/>
      <c r="G22" s="11"/>
      <c r="H22" s="126"/>
      <c r="I22" s="126"/>
      <c r="J22" s="126"/>
      <c r="K22" s="126"/>
      <c r="L22" s="126"/>
      <c r="M22" s="126"/>
      <c r="N22" s="126"/>
      <c r="O22" s="209"/>
      <c r="P22" s="126"/>
      <c r="Q22" s="126"/>
      <c r="R22" s="126"/>
      <c r="S22" s="126"/>
      <c r="T22" s="11"/>
      <c r="U22" s="209"/>
      <c r="V22" s="16"/>
    </row>
    <row r="23" spans="1:23" ht="10.15" customHeight="1">
      <c r="B23" s="15"/>
      <c r="C23" s="11"/>
      <c r="D23" s="232" t="s">
        <v>675</v>
      </c>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s="544" t="s">
        <v>681</v>
      </c>
      <c r="R27" s="544"/>
      <c r="S27" s="544"/>
      <c r="T27" s="11"/>
      <c r="U27" s="209"/>
      <c r="V27" s="16"/>
    </row>
    <row r="28" spans="1:23" ht="10.15" customHeight="1">
      <c r="B28" s="15"/>
      <c r="C28" s="11"/>
      <c r="D28" s="96"/>
      <c r="E28" s="11"/>
      <c r="F28" s="11"/>
      <c r="G28" s="11"/>
      <c r="H28" s="184"/>
      <c r="I28" s="184"/>
      <c r="J28" s="233" t="s">
        <v>572</v>
      </c>
      <c r="K28" s="184"/>
      <c r="L28" s="184"/>
      <c r="M28" s="184"/>
      <c r="N28" s="126"/>
      <c r="O28" s="209"/>
      <c r="P28" s="126"/>
      <c r="Q28" s="184"/>
      <c r="R28" s="233" t="s">
        <v>572</v>
      </c>
      <c r="S28" s="184"/>
      <c r="T28" s="11"/>
      <c r="U28" s="209"/>
      <c r="V28" s="16"/>
    </row>
    <row r="29" spans="1:23" ht="10.15" customHeight="1">
      <c r="B29" s="15"/>
      <c r="C29" s="11"/>
      <c r="D29" s="2"/>
      <c r="E29" s="2"/>
      <c r="F29" s="2"/>
      <c r="G29" s="2"/>
      <c r="H29" s="185">
        <v>1</v>
      </c>
      <c r="I29" s="185">
        <v>2</v>
      </c>
      <c r="J29" s="185">
        <v>3</v>
      </c>
      <c r="K29" s="185">
        <v>4</v>
      </c>
      <c r="L29" s="185">
        <v>5</v>
      </c>
      <c r="M29" s="185">
        <v>6</v>
      </c>
      <c r="N29" s="126"/>
      <c r="O29" s="209"/>
      <c r="P29" s="126"/>
      <c r="Q29" s="185">
        <v>7</v>
      </c>
      <c r="R29" s="185">
        <v>8</v>
      </c>
      <c r="S29" s="185">
        <v>9</v>
      </c>
      <c r="T29" s="11"/>
      <c r="U29" s="209"/>
      <c r="V29" s="16"/>
    </row>
    <row r="30" spans="1:23" ht="41.45" customHeight="1">
      <c r="A30" s="349"/>
      <c r="B30" s="148"/>
      <c r="C30" s="35"/>
      <c r="D30" s="155" t="s">
        <v>0</v>
      </c>
      <c r="E30" s="188" t="s">
        <v>11</v>
      </c>
      <c r="F30" s="156"/>
      <c r="G30" s="11"/>
      <c r="H30" s="158" t="s">
        <v>58</v>
      </c>
      <c r="I30" s="158" t="s">
        <v>70</v>
      </c>
      <c r="J30" s="335" t="s">
        <v>430</v>
      </c>
      <c r="K30" s="158" t="s">
        <v>12</v>
      </c>
      <c r="L30" s="158" t="s">
        <v>13</v>
      </c>
      <c r="M30" s="158" t="s">
        <v>14</v>
      </c>
      <c r="N30" s="205"/>
      <c r="O30" s="158" t="s">
        <v>641</v>
      </c>
      <c r="P30" s="205"/>
      <c r="Q30" s="158" t="s">
        <v>402</v>
      </c>
      <c r="R30" s="335" t="s">
        <v>593</v>
      </c>
      <c r="S30" s="158" t="s">
        <v>594</v>
      </c>
      <c r="T30" s="11"/>
      <c r="U30" s="158" t="s">
        <v>641</v>
      </c>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s="131"/>
      <c r="R31" s="131" t="s">
        <v>54</v>
      </c>
      <c r="S31" s="131" t="s">
        <v>54</v>
      </c>
      <c r="T31" s="11"/>
      <c r="U31" s="196"/>
      <c r="V31" s="16"/>
    </row>
    <row r="32" spans="1:23" ht="10.15" customHeight="1">
      <c r="B32" s="15"/>
      <c r="C32" s="11"/>
      <c r="D32" s="159" t="s">
        <v>1</v>
      </c>
      <c r="E32" s="160" t="s">
        <v>2</v>
      </c>
      <c r="F32" s="42"/>
      <c r="G32" s="11"/>
      <c r="H32" s="135"/>
      <c r="I32" s="135"/>
      <c r="J32" s="132"/>
      <c r="K32" s="132"/>
      <c r="L32" s="132"/>
      <c r="M32" s="132"/>
      <c r="N32" s="205"/>
      <c r="O32" s="197"/>
      <c r="P32" s="205"/>
      <c r="Q32" s="132"/>
      <c r="R32" s="132"/>
      <c r="S32" s="132"/>
      <c r="T32" s="11"/>
      <c r="U32" s="197"/>
      <c r="V32" s="16"/>
    </row>
    <row r="33" spans="2:22" ht="10.15" customHeight="1">
      <c r="B33" s="15"/>
      <c r="C33" s="11"/>
      <c r="D33" s="159"/>
      <c r="E33" s="160"/>
      <c r="F33" s="42" t="s">
        <v>360</v>
      </c>
      <c r="G33" s="11"/>
      <c r="H33" s="135"/>
      <c r="I33" s="135"/>
      <c r="J33" s="132"/>
      <c r="K33" s="132"/>
      <c r="L33" s="132"/>
      <c r="M33" s="132"/>
      <c r="N33" s="205"/>
      <c r="O33" s="197"/>
      <c r="P33" s="205"/>
      <c r="Q33" s="132"/>
      <c r="R33" s="132"/>
      <c r="S33" s="132"/>
      <c r="T33" s="11"/>
      <c r="U33" s="197"/>
      <c r="V33" s="16"/>
    </row>
    <row r="34" spans="2:22" ht="10.15" customHeight="1">
      <c r="B34" s="15"/>
      <c r="C34" s="11"/>
      <c r="D34" s="100"/>
      <c r="E34" s="41"/>
      <c r="F34" s="226" t="s">
        <v>3</v>
      </c>
      <c r="G34" s="11"/>
      <c r="H34" s="135"/>
      <c r="I34" s="135"/>
      <c r="J34" s="135"/>
      <c r="K34" s="135"/>
      <c r="L34" s="135"/>
      <c r="M34" s="135"/>
      <c r="N34" s="126"/>
      <c r="O34" s="198"/>
      <c r="P34" s="126"/>
      <c r="Q34" s="135"/>
      <c r="R34" s="135"/>
      <c r="S34" s="135"/>
      <c r="T34" s="11"/>
      <c r="U34" s="198"/>
      <c r="V34" s="16"/>
    </row>
    <row r="35" spans="2:22" ht="10.15" customHeight="1">
      <c r="B35" s="15"/>
      <c r="C35" s="11"/>
      <c r="D35" s="100"/>
      <c r="E35" s="41"/>
      <c r="F35" s="227" t="s">
        <v>4</v>
      </c>
      <c r="G35" s="11"/>
      <c r="H35" s="398"/>
      <c r="I35" s="398"/>
      <c r="J35" s="398"/>
      <c r="K35" s="398"/>
      <c r="L35" s="398"/>
      <c r="M35" s="398"/>
      <c r="N35" s="125"/>
      <c r="O35" s="199" t="str">
        <f ca="1">IF(OR(ISERROR(VLOOKUP($E$7,Index!$E$44:$G$67,2,FALSE)),ISERROR(J35/I35)),"OK",(IF(AND(J35/I35&gt;=VLOOKUP($E$7,Index!$E$44:$G$67,2,FALSE),OR(VLOOKUP($E$7,Index!$E$44:$G$67,3,FALSE)="",J35/I35&lt;=VLOOKUP($E$7,Index!$E$44:$G$67,3,FALSE))),"OK","ERROR")))</f>
        <v>OK</v>
      </c>
      <c r="P35" s="125"/>
      <c r="Q35" s="398"/>
      <c r="R35" s="398"/>
      <c r="S35" s="398"/>
      <c r="T35" s="11"/>
      <c r="U35" s="199" t="str">
        <f ca="1">IF(OR(ISERROR(VLOOKUP($E$7,Index!$E$44:$G$67,2,FALSE)),ISERROR(R35/Q35)),"OK",(IF(AND(R35/Q35&gt;=VLOOKUP($E$7,Index!$E$44:$G$67,2,FALSE),OR(VLOOKUP($E$7,Index!$E$44:$G$67,3,FALSE)="",R35/Q35&lt;=VLOOKUP($E$7,Index!$E$44:$G$67,3,FALSE))),"OK","ERROR")))</f>
        <v>OK</v>
      </c>
      <c r="V35" s="16"/>
    </row>
    <row r="36" spans="2:22" ht="10.15" customHeight="1">
      <c r="B36" s="15"/>
      <c r="C36" s="11"/>
      <c r="D36" s="100"/>
      <c r="E36" s="41"/>
      <c r="F36" s="227" t="s">
        <v>5</v>
      </c>
      <c r="G36" s="11"/>
      <c r="H36" s="398"/>
      <c r="I36" s="398"/>
      <c r="J36" s="398"/>
      <c r="K36" s="398"/>
      <c r="L36" s="398"/>
      <c r="M36" s="398"/>
      <c r="N36" s="125"/>
      <c r="O36" s="199" t="str">
        <f ca="1">IF(OR(ISERROR(VLOOKUP($E$7,Index!$E$44:$G$67,2,FALSE)),ISERROR(J36/I36)),"OK",(IF(AND(J36/I36&gt;=VLOOKUP($E$7,Index!$E$44:$G$67,2,FALSE),OR(VLOOKUP($E$7,Index!$E$44:$G$67,3,FALSE)="",J36/I36&lt;=VLOOKUP($E$7,Index!$E$44:$G$67,3,FALSE))),"OK","ERROR")))</f>
        <v>OK</v>
      </c>
      <c r="P36" s="125"/>
      <c r="Q36" s="398"/>
      <c r="R36" s="398"/>
      <c r="S36" s="398"/>
      <c r="T36" s="11"/>
      <c r="U36" s="199" t="str">
        <f ca="1">IF(OR(ISERROR(VLOOKUP($E$7,Index!$E$44:$G$67,2,FALSE)),ISERROR(R36/Q36)),"OK",(IF(AND(R36/Q36&gt;=VLOOKUP($E$7,Index!$E$44:$G$67,2,FALSE),OR(VLOOKUP($E$7,Index!$E$44:$G$67,3,FALSE)="",R36/Q36&lt;=VLOOKUP($E$7,Index!$E$44:$G$67,3,FALSE))),"OK","ERROR")))</f>
        <v>OK</v>
      </c>
      <c r="V36" s="16"/>
    </row>
    <row r="37" spans="2:22" ht="10.15" customHeight="1">
      <c r="B37" s="15"/>
      <c r="C37" s="11"/>
      <c r="D37" s="100"/>
      <c r="E37" s="41"/>
      <c r="F37" s="227" t="s">
        <v>6</v>
      </c>
      <c r="G37" s="11"/>
      <c r="H37" s="398"/>
      <c r="I37" s="398"/>
      <c r="J37" s="398"/>
      <c r="K37" s="398"/>
      <c r="L37" s="398"/>
      <c r="M37" s="398"/>
      <c r="N37" s="125"/>
      <c r="O37" s="199" t="str">
        <f ca="1">IF(OR(ISERROR(VLOOKUP($E$7,Index!$E$44:$G$67,2,FALSE)),ISERROR(J37/I37)),"OK",(IF(AND(J37/I37&gt;=VLOOKUP($E$7,Index!$E$44:$G$67,2,FALSE),OR(VLOOKUP($E$7,Index!$E$44:$G$67,3,FALSE)="",J37/I37&lt;=VLOOKUP($E$7,Index!$E$44:$G$67,3,FALSE))),"OK","ERROR")))</f>
        <v>OK</v>
      </c>
      <c r="P37" s="125"/>
      <c r="Q37" s="398"/>
      <c r="R37" s="398"/>
      <c r="S37" s="398"/>
      <c r="T37" s="11"/>
      <c r="U37" s="199" t="str">
        <f ca="1">IF(OR(ISERROR(VLOOKUP($E$7,Index!$E$44:$G$67,2,FALSE)),ISERROR(R37/Q37)),"OK",(IF(AND(R37/Q37&gt;=VLOOKUP($E$7,Index!$E$44:$G$67,2,FALSE),OR(VLOOKUP($E$7,Index!$E$44:$G$67,3,FALSE)="",R37/Q37&lt;=VLOOKUP($E$7,Index!$E$44:$G$67,3,FALSE))),"OK","ERROR")))</f>
        <v>OK</v>
      </c>
      <c r="V37" s="16"/>
    </row>
    <row r="38" spans="2:22" ht="10.15" customHeight="1">
      <c r="B38" s="15"/>
      <c r="C38" s="11"/>
      <c r="D38" s="100"/>
      <c r="E38" s="41"/>
      <c r="F38" s="227" t="s">
        <v>7</v>
      </c>
      <c r="G38" s="11"/>
      <c r="H38" s="398"/>
      <c r="I38" s="398"/>
      <c r="J38" s="398"/>
      <c r="K38" s="398"/>
      <c r="L38" s="398"/>
      <c r="M38" s="398"/>
      <c r="N38" s="125"/>
      <c r="O38" s="199" t="str">
        <f ca="1">IF(OR(ISERROR(VLOOKUP($E$7,Index!$E$44:$G$67,2,FALSE)),ISERROR(J38/I38)),"OK",(IF(AND(J38/I38&gt;=VLOOKUP($E$7,Index!$E$44:$G$67,2,FALSE),OR(VLOOKUP($E$7,Index!$E$44:$G$67,3,FALSE)="",J38/I38&lt;=VLOOKUP($E$7,Index!$E$44:$G$67,3,FALSE))),"OK","ERROR")))</f>
        <v>OK</v>
      </c>
      <c r="P38" s="125"/>
      <c r="Q38" s="398"/>
      <c r="R38" s="398"/>
      <c r="S38" s="398"/>
      <c r="T38" s="11"/>
      <c r="U38" s="199" t="str">
        <f ca="1">IF(OR(ISERROR(VLOOKUP($E$7,Index!$E$44:$G$67,2,FALSE)),ISERROR(R38/Q38)),"OK",(IF(AND(R38/Q38&gt;=VLOOKUP($E$7,Index!$E$44:$G$67,2,FALSE),OR(VLOOKUP($E$7,Index!$E$44:$G$67,3,FALSE)="",R38/Q38&lt;=VLOOKUP($E$7,Index!$E$44:$G$67,3,FALSE))),"OK","ERROR")))</f>
        <v>OK</v>
      </c>
      <c r="V38" s="16"/>
    </row>
    <row r="39" spans="2:22" ht="10.15" customHeight="1">
      <c r="B39" s="15"/>
      <c r="C39" s="11"/>
      <c r="D39" s="100"/>
      <c r="E39" s="41"/>
      <c r="F39" s="227" t="s">
        <v>8</v>
      </c>
      <c r="G39" s="11"/>
      <c r="H39" s="398"/>
      <c r="I39" s="398"/>
      <c r="J39" s="398"/>
      <c r="K39" s="398"/>
      <c r="L39" s="398"/>
      <c r="M39" s="398"/>
      <c r="N39" s="125"/>
      <c r="O39" s="199" t="str">
        <f ca="1">IF(OR(ISERROR(VLOOKUP($E$7,Index!$E$44:$G$67,2,FALSE)),ISERROR(J39/I39)),"OK",(IF(AND(J39/I39&gt;=VLOOKUP($E$7,Index!$E$44:$G$67,2,FALSE),OR(VLOOKUP($E$7,Index!$E$44:$G$67,3,FALSE)="",J39/I39&lt;=VLOOKUP($E$7,Index!$E$44:$G$67,3,FALSE))),"OK","ERROR")))</f>
        <v>OK</v>
      </c>
      <c r="P39" s="125"/>
      <c r="Q39" s="398"/>
      <c r="R39" s="398"/>
      <c r="S39" s="398"/>
      <c r="T39" s="11"/>
      <c r="U39" s="199" t="str">
        <f ca="1">IF(OR(ISERROR(VLOOKUP($E$7,Index!$E$44:$G$67,2,FALSE)),ISERROR(R39/Q39)),"OK",(IF(AND(R39/Q39&gt;=VLOOKUP($E$7,Index!$E$44:$G$67,2,FALSE),OR(VLOOKUP($E$7,Index!$E$44:$G$67,3,FALSE)="",R39/Q39&lt;=VLOOKUP($E$7,Index!$E$44:$G$67,3,FALSE))),"OK","ERROR")))</f>
        <v>OK</v>
      </c>
      <c r="V39" s="16"/>
    </row>
    <row r="40" spans="2:22" ht="10.15" customHeight="1">
      <c r="B40" s="15"/>
      <c r="C40" s="11"/>
      <c r="D40" s="100"/>
      <c r="E40" s="41"/>
      <c r="F40" s="42"/>
      <c r="G40" s="11"/>
      <c r="H40" s="138"/>
      <c r="I40" s="138"/>
      <c r="J40" s="138"/>
      <c r="K40" s="138"/>
      <c r="L40" s="138"/>
      <c r="M40" s="138"/>
      <c r="N40" s="125"/>
      <c r="O40" s="213"/>
      <c r="P40" s="125"/>
      <c r="Q40" s="138"/>
      <c r="R40" s="138"/>
      <c r="S40" s="138"/>
      <c r="T40" s="11"/>
      <c r="U40" s="213"/>
      <c r="V40" s="16"/>
    </row>
    <row r="41" spans="2:22" ht="10.15" customHeight="1">
      <c r="B41" s="15"/>
      <c r="C41" s="11"/>
      <c r="D41" s="100"/>
      <c r="E41" s="41"/>
      <c r="F41" s="226" t="s">
        <v>9</v>
      </c>
      <c r="G41" s="11"/>
      <c r="H41" s="139"/>
      <c r="I41" s="139"/>
      <c r="J41" s="139"/>
      <c r="K41" s="139"/>
      <c r="L41" s="139"/>
      <c r="M41" s="139"/>
      <c r="N41" s="125"/>
      <c r="O41" s="200"/>
      <c r="P41" s="125"/>
      <c r="Q41" s="139"/>
      <c r="R41" s="139"/>
      <c r="S41" s="139"/>
      <c r="T41" s="11"/>
      <c r="U41" s="200"/>
      <c r="V41" s="16"/>
    </row>
    <row r="42" spans="2:22" ht="10.15" customHeight="1">
      <c r="B42" s="15"/>
      <c r="C42" s="11"/>
      <c r="D42" s="100"/>
      <c r="E42" s="41"/>
      <c r="F42" s="227" t="s">
        <v>10</v>
      </c>
      <c r="G42" s="11"/>
      <c r="H42" s="398"/>
      <c r="I42" s="398"/>
      <c r="J42" s="398"/>
      <c r="K42" s="398"/>
      <c r="L42" s="398"/>
      <c r="M42" s="398"/>
      <c r="N42" s="125"/>
      <c r="O42" s="199" t="str">
        <f ca="1">IF(OR(ISERROR(VLOOKUP($E$7,Index!$E$44:$G$67,2,FALSE)),ISERROR(J42/I42)),"OK",(IF(AND(J42/I42&gt;=VLOOKUP($E$7,Index!$E$44:$G$67,2,FALSE),OR(VLOOKUP($E$7,Index!$E$44:$G$67,3,FALSE)="",J42/I42&lt;=VLOOKUP($E$7,Index!$E$44:$G$67,3,FALSE))),"OK","ERROR")))</f>
        <v>OK</v>
      </c>
      <c r="P42" s="125"/>
      <c r="Q42" s="398"/>
      <c r="R42" s="398"/>
      <c r="S42" s="398"/>
      <c r="T42" s="11"/>
      <c r="U42" s="199" t="str">
        <f ca="1">IF(OR(ISERROR(VLOOKUP($E$7,Index!$E$44:$G$67,2,FALSE)),ISERROR(R42/Q42)),"OK",(IF(AND(R42/Q42&gt;=VLOOKUP($E$7,Index!$E$44:$G$67,2,FALSE),OR(VLOOKUP($E$7,Index!$E$44:$G$67,3,FALSE)="",R42/Q42&lt;=VLOOKUP($E$7,Index!$E$44:$G$67,3,FALSE))),"OK","ERROR")))</f>
        <v>OK</v>
      </c>
      <c r="V42" s="16"/>
    </row>
    <row r="43" spans="2:22" ht="10.15" customHeight="1">
      <c r="B43" s="15"/>
      <c r="C43" s="11"/>
      <c r="D43" s="100"/>
      <c r="E43" s="41"/>
      <c r="F43" s="227" t="s">
        <v>22</v>
      </c>
      <c r="G43" s="11"/>
      <c r="H43" s="398"/>
      <c r="I43" s="398"/>
      <c r="J43" s="398"/>
      <c r="K43" s="398"/>
      <c r="L43" s="398"/>
      <c r="M43" s="398"/>
      <c r="N43" s="125"/>
      <c r="O43" s="199" t="str">
        <f ca="1">IF(OR(ISERROR(VLOOKUP($E$7,Index!$E$44:$G$67,2,FALSE)),ISERROR(J43/I43)),"OK",(IF(AND(J43/I43&gt;=VLOOKUP($E$7,Index!$E$44:$G$67,2,FALSE),OR(VLOOKUP($E$7,Index!$E$44:$G$67,3,FALSE)="",J43/I43&lt;=VLOOKUP($E$7,Index!$E$44:$G$67,3,FALSE))),"OK","ERROR")))</f>
        <v>OK</v>
      </c>
      <c r="P43" s="125"/>
      <c r="Q43" s="398"/>
      <c r="R43" s="398"/>
      <c r="S43" s="398"/>
      <c r="T43" s="11"/>
      <c r="U43" s="199" t="str">
        <f ca="1">IF(OR(ISERROR(VLOOKUP($E$7,Index!$E$44:$G$67,2,FALSE)),ISERROR(R43/Q43)),"OK",(IF(AND(R43/Q43&gt;=VLOOKUP($E$7,Index!$E$44:$G$67,2,FALSE),OR(VLOOKUP($E$7,Index!$E$44:$G$67,3,FALSE)="",R43/Q43&lt;=VLOOKUP($E$7,Index!$E$44:$G$67,3,FALSE))),"OK","ERROR")))</f>
        <v>OK</v>
      </c>
      <c r="V43" s="16"/>
    </row>
    <row r="44" spans="2:22" ht="10.15" customHeight="1">
      <c r="B44" s="15"/>
      <c r="C44" s="11"/>
      <c r="D44" s="100"/>
      <c r="E44" s="41"/>
      <c r="F44" s="227" t="s">
        <v>23</v>
      </c>
      <c r="G44" s="11"/>
      <c r="H44" s="398"/>
      <c r="I44" s="398"/>
      <c r="J44" s="398"/>
      <c r="K44" s="402" t="s">
        <v>66</v>
      </c>
      <c r="L44" s="398"/>
      <c r="M44" s="398"/>
      <c r="N44" s="125"/>
      <c r="O44" s="199" t="str">
        <f ca="1">IF(OR(ISERROR(VLOOKUP($E$7,Index!$E$44:$G$67,2,FALSE)),ISERROR(J44/I44)),"OK",(IF(AND(J44/I44&gt;=VLOOKUP($E$7,Index!$E$44:$G$67,2,FALSE),OR(VLOOKUP($E$7,Index!$E$44:$G$67,3,FALSE)="",J44/I44&lt;=VLOOKUP($E$7,Index!$E$44:$G$67,3,FALSE))),"OK","ERROR")))</f>
        <v>OK</v>
      </c>
      <c r="P44" s="125"/>
      <c r="Q44" s="398"/>
      <c r="R44" s="398"/>
      <c r="S44" s="398"/>
      <c r="T44" s="11"/>
      <c r="U44" s="199" t="str">
        <f ca="1">IF(OR(ISERROR(VLOOKUP($E$7,Index!$E$44:$G$67,2,FALSE)),ISERROR(R44/Q44)),"OK",(IF(AND(R44/Q44&gt;=VLOOKUP($E$7,Index!$E$44:$G$67,2,FALSE),OR(VLOOKUP($E$7,Index!$E$44:$G$67,3,FALSE)="",R44/Q44&lt;=VLOOKUP($E$7,Index!$E$44:$G$67,3,FALSE))),"OK","ERROR")))</f>
        <v>OK</v>
      </c>
      <c r="V44" s="16"/>
    </row>
    <row r="45" spans="2:22" ht="10.15" customHeight="1">
      <c r="B45" s="15"/>
      <c r="C45" s="11"/>
      <c r="D45" s="100"/>
      <c r="E45" s="41"/>
      <c r="F45" s="227" t="s">
        <v>57</v>
      </c>
      <c r="G45" s="11"/>
      <c r="H45" s="398"/>
      <c r="I45" s="398"/>
      <c r="J45" s="398"/>
      <c r="K45" s="402" t="s">
        <v>66</v>
      </c>
      <c r="L45" s="398"/>
      <c r="M45" s="398"/>
      <c r="N45" s="125"/>
      <c r="O45" s="199" t="str">
        <f ca="1">IF(OR(ISERROR(VLOOKUP($E$7,Index!$E$44:$G$67,2,FALSE)),ISERROR(J45/I45)),"OK",(IF(AND(J45/I45&gt;=VLOOKUP($E$7,Index!$E$44:$G$67,2,FALSE),OR(VLOOKUP($E$7,Index!$E$44:$G$67,3,FALSE)="",J45/I45&lt;=VLOOKUP($E$7,Index!$E$44:$G$67,3,FALSE))),"OK","ERROR")))</f>
        <v>OK</v>
      </c>
      <c r="P45" s="125"/>
      <c r="Q45" s="398"/>
      <c r="R45" s="398"/>
      <c r="S45" s="398"/>
      <c r="T45" s="11"/>
      <c r="U45" s="199" t="str">
        <f ca="1">IF(OR(ISERROR(VLOOKUP($E$7,Index!$E$44:$G$67,2,FALSE)),ISERROR(R45/Q45)),"OK",(IF(AND(R45/Q45&gt;=VLOOKUP($E$7,Index!$E$44:$G$67,2,FALSE),OR(VLOOKUP($E$7,Index!$E$44:$G$67,3,FALSE)="",R45/Q45&lt;=VLOOKUP($E$7,Index!$E$44:$G$67,3,FALSE))),"OK","ERROR")))</f>
        <v>OK</v>
      </c>
      <c r="V45" s="16"/>
    </row>
    <row r="46" spans="2:22" ht="10.15" customHeight="1">
      <c r="B46" s="15"/>
      <c r="C46" s="11"/>
      <c r="D46" s="100"/>
      <c r="E46" s="41"/>
      <c r="F46" s="227" t="s">
        <v>32</v>
      </c>
      <c r="G46" s="11"/>
      <c r="H46" s="398"/>
      <c r="I46" s="398"/>
      <c r="J46" s="398"/>
      <c r="K46" s="402" t="s">
        <v>66</v>
      </c>
      <c r="L46" s="398"/>
      <c r="M46" s="398"/>
      <c r="N46" s="125"/>
      <c r="O46" s="199" t="str">
        <f ca="1">IF(OR(ISERROR(VLOOKUP($E$7,Index!$E$44:$G$67,2,FALSE)),ISERROR(J46/I46)),"OK",(IF(AND(J46/I46&gt;=VLOOKUP($E$7,Index!$E$44:$G$67,2,FALSE),OR(VLOOKUP($E$7,Index!$E$44:$G$67,3,FALSE)="",J46/I46&lt;=VLOOKUP($E$7,Index!$E$44:$G$67,3,FALSE))),"OK","ERROR")))</f>
        <v>OK</v>
      </c>
      <c r="P46" s="125"/>
      <c r="Q46" s="398"/>
      <c r="R46" s="398"/>
      <c r="S46" s="398"/>
      <c r="T46" s="11"/>
      <c r="U46" s="199" t="str">
        <f ca="1">IF(OR(ISERROR(VLOOKUP($E$7,Index!$E$44:$G$67,2,FALSE)),ISERROR(R46/Q46)),"OK",(IF(AND(R46/Q46&gt;=VLOOKUP($E$7,Index!$E$44:$G$67,2,FALSE),OR(VLOOKUP($E$7,Index!$E$44:$G$67,3,FALSE)="",R46/Q46&lt;=VLOOKUP($E$7,Index!$E$44:$G$67,3,FALSE))),"OK","ERROR")))</f>
        <v>OK</v>
      </c>
      <c r="V46" s="16"/>
    </row>
    <row r="47" spans="2:22" ht="10.15" customHeight="1">
      <c r="B47" s="15"/>
      <c r="C47" s="11"/>
      <c r="D47" s="100"/>
      <c r="E47" s="41"/>
      <c r="F47" s="227" t="s">
        <v>8</v>
      </c>
      <c r="G47" s="11"/>
      <c r="H47" s="398"/>
      <c r="I47" s="398"/>
      <c r="J47" s="398"/>
      <c r="K47" s="398"/>
      <c r="L47" s="398"/>
      <c r="M47" s="398"/>
      <c r="N47" s="125"/>
      <c r="O47" s="199" t="str">
        <f ca="1">IF(OR(ISERROR(VLOOKUP($E$7,Index!$E$44:$G$67,2,FALSE)),ISERROR(J47/I47)),"OK",(IF(AND(J47/I47&gt;=VLOOKUP($E$7,Index!$E$44:$G$67,2,FALSE),OR(VLOOKUP($E$7,Index!$E$44:$G$67,3,FALSE)="",J47/I47&lt;=VLOOKUP($E$7,Index!$E$44:$G$67,3,FALSE))),"OK","ERROR")))</f>
        <v>OK</v>
      </c>
      <c r="P47" s="125"/>
      <c r="Q47" s="398"/>
      <c r="R47" s="398"/>
      <c r="S47" s="398"/>
      <c r="T47" s="11"/>
      <c r="U47" s="199" t="str">
        <f ca="1">IF(OR(ISERROR(VLOOKUP($E$7,Index!$E$44:$G$67,2,FALSE)),ISERROR(R47/Q47)),"OK",(IF(AND(R47/Q47&gt;=VLOOKUP($E$7,Index!$E$44:$G$67,2,FALSE),OR(VLOOKUP($E$7,Index!$E$44:$G$67,3,FALSE)="",R47/Q47&lt;=VLOOKUP($E$7,Index!$E$44:$G$67,3,FALSE))),"OK","ERROR")))</f>
        <v>OK</v>
      </c>
      <c r="V47" s="16"/>
    </row>
    <row r="48" spans="2:22" ht="10.15" customHeight="1">
      <c r="B48" s="15"/>
      <c r="C48" s="11"/>
      <c r="D48" s="100"/>
      <c r="E48" s="41"/>
      <c r="F48" s="227"/>
      <c r="G48" s="11"/>
      <c r="H48" s="138"/>
      <c r="I48" s="138"/>
      <c r="J48" s="138"/>
      <c r="K48" s="138"/>
      <c r="L48" s="138"/>
      <c r="M48" s="138"/>
      <c r="N48" s="125"/>
      <c r="O48" s="213"/>
      <c r="P48" s="125"/>
      <c r="Q48" s="138"/>
      <c r="R48" s="138"/>
      <c r="S48" s="138"/>
      <c r="T48" s="11"/>
      <c r="U48" s="213"/>
      <c r="V48" s="16"/>
    </row>
    <row r="49" spans="2:22" ht="10.15" customHeight="1">
      <c r="B49" s="15"/>
      <c r="C49" s="11"/>
      <c r="D49" s="159"/>
      <c r="E49" s="160"/>
      <c r="F49" s="42" t="s">
        <v>361</v>
      </c>
      <c r="G49" s="11"/>
      <c r="H49" s="135"/>
      <c r="I49" s="135"/>
      <c r="J49" s="132"/>
      <c r="K49" s="132"/>
      <c r="L49" s="132"/>
      <c r="M49" s="132"/>
      <c r="N49" s="205"/>
      <c r="O49" s="197"/>
      <c r="P49" s="205"/>
      <c r="Q49" s="132"/>
      <c r="R49" s="132"/>
      <c r="S49" s="132"/>
      <c r="T49" s="11"/>
      <c r="U49" s="197"/>
      <c r="V49" s="16"/>
    </row>
    <row r="50" spans="2:22" ht="10.15" customHeight="1">
      <c r="B50" s="15"/>
      <c r="C50" s="11"/>
      <c r="D50" s="100"/>
      <c r="E50" s="41"/>
      <c r="F50" s="226" t="s">
        <v>3</v>
      </c>
      <c r="G50" s="11"/>
      <c r="H50" s="135"/>
      <c r="I50" s="135"/>
      <c r="J50" s="135"/>
      <c r="K50" s="135"/>
      <c r="L50" s="135"/>
      <c r="M50" s="135"/>
      <c r="N50" s="126"/>
      <c r="O50" s="198"/>
      <c r="P50" s="126"/>
      <c r="Q50" s="135"/>
      <c r="R50" s="135"/>
      <c r="S50" s="135"/>
      <c r="T50" s="11"/>
      <c r="U50" s="198"/>
      <c r="V50" s="16"/>
    </row>
    <row r="51" spans="2:22" ht="10.15" customHeight="1">
      <c r="B51" s="15"/>
      <c r="C51" s="11"/>
      <c r="D51" s="100"/>
      <c r="E51" s="41"/>
      <c r="F51" s="227" t="s">
        <v>4</v>
      </c>
      <c r="G51" s="11"/>
      <c r="H51" s="398"/>
      <c r="I51" s="398"/>
      <c r="J51" s="398"/>
      <c r="K51" s="398"/>
      <c r="L51" s="398"/>
      <c r="M51" s="398"/>
      <c r="N51" s="125"/>
      <c r="O51" s="199" t="str">
        <f ca="1">IF(OR(ISERROR(VLOOKUP($E$7,Index!$E$44:$G$67,2,FALSE)),ISERROR(J51/I51)),"OK",(IF(AND(J51/I51&gt;=VLOOKUP($E$7,Index!$E$44:$G$67,2,FALSE),OR(VLOOKUP($E$7,Index!$E$44:$G$67,3,FALSE)="",J51/I51&lt;=VLOOKUP($E$7,Index!$E$44:$G$67,3,FALSE))),"OK","ERROR")))</f>
        <v>OK</v>
      </c>
      <c r="P51" s="125"/>
      <c r="Q51" s="398"/>
      <c r="R51" s="398"/>
      <c r="S51" s="398"/>
      <c r="T51" s="11"/>
      <c r="U51" s="199" t="str">
        <f ca="1">IF(OR(ISERROR(VLOOKUP($E$7,Index!$E$44:$G$67,2,FALSE)),ISERROR(R51/Q51)),"OK",(IF(AND(R51/Q51&gt;=VLOOKUP($E$7,Index!$E$44:$G$67,2,FALSE),OR(VLOOKUP($E$7,Index!$E$44:$G$67,3,FALSE)="",R51/Q51&lt;=VLOOKUP($E$7,Index!$E$44:$G$67,3,FALSE))),"OK","ERROR")))</f>
        <v>OK</v>
      </c>
      <c r="V51" s="16"/>
    </row>
    <row r="52" spans="2:22" ht="10.15" customHeight="1">
      <c r="B52" s="15"/>
      <c r="C52" s="11"/>
      <c r="D52" s="100"/>
      <c r="E52" s="41"/>
      <c r="F52" s="227" t="s">
        <v>5</v>
      </c>
      <c r="G52" s="11"/>
      <c r="H52" s="398"/>
      <c r="I52" s="398"/>
      <c r="J52" s="398"/>
      <c r="K52" s="398"/>
      <c r="L52" s="398"/>
      <c r="M52" s="398"/>
      <c r="N52" s="125"/>
      <c r="O52" s="199" t="str">
        <f ca="1">IF(OR(ISERROR(VLOOKUP($E$7,Index!$E$44:$G$67,2,FALSE)),ISERROR(J52/I52)),"OK",(IF(AND(J52/I52&gt;=VLOOKUP($E$7,Index!$E$44:$G$67,2,FALSE),OR(VLOOKUP($E$7,Index!$E$44:$G$67,3,FALSE)="",J52/I52&lt;=VLOOKUP($E$7,Index!$E$44:$G$67,3,FALSE))),"OK","ERROR")))</f>
        <v>OK</v>
      </c>
      <c r="P52" s="125"/>
      <c r="Q52" s="398"/>
      <c r="R52" s="398"/>
      <c r="S52" s="398"/>
      <c r="T52" s="11"/>
      <c r="U52" s="199" t="str">
        <f ca="1">IF(OR(ISERROR(VLOOKUP($E$7,Index!$E$44:$G$67,2,FALSE)),ISERROR(R52/Q52)),"OK",(IF(AND(R52/Q52&gt;=VLOOKUP($E$7,Index!$E$44:$G$67,2,FALSE),OR(VLOOKUP($E$7,Index!$E$44:$G$67,3,FALSE)="",R52/Q52&lt;=VLOOKUP($E$7,Index!$E$44:$G$67,3,FALSE))),"OK","ERROR")))</f>
        <v>OK</v>
      </c>
      <c r="V52" s="16"/>
    </row>
    <row r="53" spans="2:22" ht="10.15" customHeight="1">
      <c r="B53" s="15"/>
      <c r="C53" s="11"/>
      <c r="D53" s="100"/>
      <c r="E53" s="41"/>
      <c r="F53" s="227" t="s">
        <v>6</v>
      </c>
      <c r="G53" s="11"/>
      <c r="H53" s="398"/>
      <c r="I53" s="398"/>
      <c r="J53" s="398"/>
      <c r="K53" s="398"/>
      <c r="L53" s="398"/>
      <c r="M53" s="398"/>
      <c r="N53" s="125"/>
      <c r="O53" s="199" t="str">
        <f ca="1">IF(OR(ISERROR(VLOOKUP($E$7,Index!$E$44:$G$67,2,FALSE)),ISERROR(J53/I53)),"OK",(IF(AND(J53/I53&gt;=VLOOKUP($E$7,Index!$E$44:$G$67,2,FALSE),OR(VLOOKUP($E$7,Index!$E$44:$G$67,3,FALSE)="",J53/I53&lt;=VLOOKUP($E$7,Index!$E$44:$G$67,3,FALSE))),"OK","ERROR")))</f>
        <v>OK</v>
      </c>
      <c r="P53" s="125"/>
      <c r="Q53" s="398"/>
      <c r="R53" s="398"/>
      <c r="S53" s="398"/>
      <c r="T53" s="11"/>
      <c r="U53" s="199" t="str">
        <f ca="1">IF(OR(ISERROR(VLOOKUP($E$7,Index!$E$44:$G$67,2,FALSE)),ISERROR(R53/Q53)),"OK",(IF(AND(R53/Q53&gt;=VLOOKUP($E$7,Index!$E$44:$G$67,2,FALSE),OR(VLOOKUP($E$7,Index!$E$44:$G$67,3,FALSE)="",R53/Q53&lt;=VLOOKUP($E$7,Index!$E$44:$G$67,3,FALSE))),"OK","ERROR")))</f>
        <v>OK</v>
      </c>
      <c r="V53" s="16"/>
    </row>
    <row r="54" spans="2:22" ht="10.15" customHeight="1">
      <c r="B54" s="15"/>
      <c r="C54" s="11"/>
      <c r="D54" s="100"/>
      <c r="E54" s="41"/>
      <c r="F54" s="227" t="s">
        <v>7</v>
      </c>
      <c r="G54" s="11"/>
      <c r="H54" s="398"/>
      <c r="I54" s="398"/>
      <c r="J54" s="398"/>
      <c r="K54" s="398"/>
      <c r="L54" s="398"/>
      <c r="M54" s="398"/>
      <c r="N54" s="125"/>
      <c r="O54" s="199" t="str">
        <f ca="1">IF(OR(ISERROR(VLOOKUP($E$7,Index!$E$44:$G$67,2,FALSE)),ISERROR(J54/I54)),"OK",(IF(AND(J54/I54&gt;=VLOOKUP($E$7,Index!$E$44:$G$67,2,FALSE),OR(VLOOKUP($E$7,Index!$E$44:$G$67,3,FALSE)="",J54/I54&lt;=VLOOKUP($E$7,Index!$E$44:$G$67,3,FALSE))),"OK","ERROR")))</f>
        <v>OK</v>
      </c>
      <c r="P54" s="125"/>
      <c r="Q54" s="398"/>
      <c r="R54" s="398"/>
      <c r="S54" s="398"/>
      <c r="T54" s="11"/>
      <c r="U54" s="199" t="str">
        <f ca="1">IF(OR(ISERROR(VLOOKUP($E$7,Index!$E$44:$G$67,2,FALSE)),ISERROR(R54/Q54)),"OK",(IF(AND(R54/Q54&gt;=VLOOKUP($E$7,Index!$E$44:$G$67,2,FALSE),OR(VLOOKUP($E$7,Index!$E$44:$G$67,3,FALSE)="",R54/Q54&lt;=VLOOKUP($E$7,Index!$E$44:$G$67,3,FALSE))),"OK","ERROR")))</f>
        <v>OK</v>
      </c>
      <c r="V54" s="16"/>
    </row>
    <row r="55" spans="2:22" ht="10.15" customHeight="1">
      <c r="B55" s="15"/>
      <c r="C55" s="11"/>
      <c r="D55" s="100"/>
      <c r="E55" s="41"/>
      <c r="F55" s="227" t="s">
        <v>8</v>
      </c>
      <c r="G55" s="11"/>
      <c r="H55" s="398"/>
      <c r="I55" s="398"/>
      <c r="J55" s="398"/>
      <c r="K55" s="398"/>
      <c r="L55" s="398"/>
      <c r="M55" s="398"/>
      <c r="N55" s="125"/>
      <c r="O55" s="199" t="str">
        <f ca="1">IF(OR(ISERROR(VLOOKUP($E$7,Index!$E$44:$G$67,2,FALSE)),ISERROR(J55/I55)),"OK",(IF(AND(J55/I55&gt;=VLOOKUP($E$7,Index!$E$44:$G$67,2,FALSE),OR(VLOOKUP($E$7,Index!$E$44:$G$67,3,FALSE)="",J55/I55&lt;=VLOOKUP($E$7,Index!$E$44:$G$67,3,FALSE))),"OK","ERROR")))</f>
        <v>OK</v>
      </c>
      <c r="P55" s="125"/>
      <c r="Q55" s="398"/>
      <c r="R55" s="398"/>
      <c r="S55" s="398"/>
      <c r="T55" s="11"/>
      <c r="U55" s="199" t="str">
        <f ca="1">IF(OR(ISERROR(VLOOKUP($E$7,Index!$E$44:$G$67,2,FALSE)),ISERROR(R55/Q55)),"OK",(IF(AND(R55/Q55&gt;=VLOOKUP($E$7,Index!$E$44:$G$67,2,FALSE),OR(VLOOKUP($E$7,Index!$E$44:$G$67,3,FALSE)="",R55/Q55&lt;=VLOOKUP($E$7,Index!$E$44:$G$67,3,FALSE))),"OK","ERROR")))</f>
        <v>OK</v>
      </c>
      <c r="V55" s="16"/>
    </row>
    <row r="56" spans="2:22" ht="10.15" customHeight="1">
      <c r="B56" s="15"/>
      <c r="C56" s="11"/>
      <c r="D56" s="100"/>
      <c r="E56" s="41"/>
      <c r="F56" s="42"/>
      <c r="G56" s="11"/>
      <c r="H56" s="138"/>
      <c r="I56" s="138"/>
      <c r="J56" s="138"/>
      <c r="K56" s="138"/>
      <c r="L56" s="138"/>
      <c r="M56" s="138"/>
      <c r="N56" s="125"/>
      <c r="O56" s="213"/>
      <c r="P56" s="125"/>
      <c r="Q56" s="138"/>
      <c r="R56" s="138"/>
      <c r="S56" s="138"/>
      <c r="T56" s="11"/>
      <c r="U56" s="213"/>
      <c r="V56" s="16"/>
    </row>
    <row r="57" spans="2:22" ht="10.15" customHeight="1">
      <c r="B57" s="15"/>
      <c r="C57" s="11"/>
      <c r="D57" s="100"/>
      <c r="E57" s="41"/>
      <c r="F57" s="226" t="s">
        <v>9</v>
      </c>
      <c r="G57" s="11"/>
      <c r="H57" s="139"/>
      <c r="I57" s="139"/>
      <c r="J57" s="139"/>
      <c r="K57" s="139"/>
      <c r="L57" s="139"/>
      <c r="M57" s="139"/>
      <c r="N57" s="125"/>
      <c r="O57" s="200"/>
      <c r="P57" s="125"/>
      <c r="Q57" s="139"/>
      <c r="R57" s="139"/>
      <c r="S57" s="139"/>
      <c r="T57" s="11"/>
      <c r="U57" s="200"/>
      <c r="V57" s="16"/>
    </row>
    <row r="58" spans="2:22" ht="10.15" customHeight="1">
      <c r="B58" s="15"/>
      <c r="C58" s="11"/>
      <c r="D58" s="100"/>
      <c r="E58" s="41"/>
      <c r="F58" s="227" t="s">
        <v>10</v>
      </c>
      <c r="G58" s="11"/>
      <c r="H58" s="398"/>
      <c r="I58" s="398"/>
      <c r="J58" s="398"/>
      <c r="K58" s="398"/>
      <c r="L58" s="398"/>
      <c r="M58" s="398"/>
      <c r="N58" s="125"/>
      <c r="O58" s="199" t="str">
        <f ca="1">IF(OR(ISERROR(VLOOKUP($E$7,Index!$E$44:$G$67,2,FALSE)),ISERROR(J58/I58)),"OK",(IF(AND(J58/I58&gt;=VLOOKUP($E$7,Index!$E$44:$G$67,2,FALSE),OR(VLOOKUP($E$7,Index!$E$44:$G$67,3,FALSE)="",J58/I58&lt;=VLOOKUP($E$7,Index!$E$44:$G$67,3,FALSE))),"OK","ERROR")))</f>
        <v>OK</v>
      </c>
      <c r="P58" s="125"/>
      <c r="Q58" s="398"/>
      <c r="R58" s="398"/>
      <c r="S58" s="398"/>
      <c r="T58" s="11"/>
      <c r="U58" s="199" t="str">
        <f ca="1">IF(OR(ISERROR(VLOOKUP($E$7,Index!$E$44:$G$67,2,FALSE)),ISERROR(R58/Q58)),"OK",(IF(AND(R58/Q58&gt;=VLOOKUP($E$7,Index!$E$44:$G$67,2,FALSE),OR(VLOOKUP($E$7,Index!$E$44:$G$67,3,FALSE)="",R58/Q58&lt;=VLOOKUP($E$7,Index!$E$44:$G$67,3,FALSE))),"OK","ERROR")))</f>
        <v>OK</v>
      </c>
      <c r="V58" s="16"/>
    </row>
    <row r="59" spans="2:22" ht="10.15" customHeight="1">
      <c r="B59" s="15"/>
      <c r="C59" s="11"/>
      <c r="D59" s="100"/>
      <c r="E59" s="41"/>
      <c r="F59" s="227" t="s">
        <v>22</v>
      </c>
      <c r="G59" s="11"/>
      <c r="H59" s="398"/>
      <c r="I59" s="398"/>
      <c r="J59" s="398"/>
      <c r="K59" s="398"/>
      <c r="L59" s="398"/>
      <c r="M59" s="398"/>
      <c r="N59" s="125"/>
      <c r="O59" s="199" t="str">
        <f ca="1">IF(OR(ISERROR(VLOOKUP($E$7,Index!$E$44:$G$67,2,FALSE)),ISERROR(J59/I59)),"OK",(IF(AND(J59/I59&gt;=VLOOKUP($E$7,Index!$E$44:$G$67,2,FALSE),OR(VLOOKUP($E$7,Index!$E$44:$G$67,3,FALSE)="",J59/I59&lt;=VLOOKUP($E$7,Index!$E$44:$G$67,3,FALSE))),"OK","ERROR")))</f>
        <v>OK</v>
      </c>
      <c r="P59" s="125"/>
      <c r="Q59" s="398"/>
      <c r="R59" s="398"/>
      <c r="S59" s="398"/>
      <c r="T59" s="11"/>
      <c r="U59" s="199" t="str">
        <f ca="1">IF(OR(ISERROR(VLOOKUP($E$7,Index!$E$44:$G$67,2,FALSE)),ISERROR(R59/Q59)),"OK",(IF(AND(R59/Q59&gt;=VLOOKUP($E$7,Index!$E$44:$G$67,2,FALSE),OR(VLOOKUP($E$7,Index!$E$44:$G$67,3,FALSE)="",R59/Q59&lt;=VLOOKUP($E$7,Index!$E$44:$G$67,3,FALSE))),"OK","ERROR")))</f>
        <v>OK</v>
      </c>
      <c r="V59" s="16"/>
    </row>
    <row r="60" spans="2:22" ht="10.15" customHeight="1">
      <c r="B60" s="15"/>
      <c r="C60" s="11"/>
      <c r="D60" s="100"/>
      <c r="E60" s="41"/>
      <c r="F60" s="227" t="s">
        <v>23</v>
      </c>
      <c r="G60" s="11"/>
      <c r="H60" s="398"/>
      <c r="I60" s="398"/>
      <c r="J60" s="398"/>
      <c r="K60" s="402" t="s">
        <v>66</v>
      </c>
      <c r="L60" s="398"/>
      <c r="M60" s="398"/>
      <c r="N60" s="125"/>
      <c r="O60" s="199" t="str">
        <f ca="1">IF(OR(ISERROR(VLOOKUP($E$7,Index!$E$44:$G$67,2,FALSE)),ISERROR(J60/I60)),"OK",(IF(AND(J60/I60&gt;=VLOOKUP($E$7,Index!$E$44:$G$67,2,FALSE),OR(VLOOKUP($E$7,Index!$E$44:$G$67,3,FALSE)="",J60/I60&lt;=VLOOKUP($E$7,Index!$E$44:$G$67,3,FALSE))),"OK","ERROR")))</f>
        <v>OK</v>
      </c>
      <c r="P60" s="125"/>
      <c r="Q60" s="398"/>
      <c r="R60" s="398"/>
      <c r="S60" s="398"/>
      <c r="T60" s="11"/>
      <c r="U60" s="199" t="str">
        <f ca="1">IF(OR(ISERROR(VLOOKUP($E$7,Index!$E$44:$G$67,2,FALSE)),ISERROR(R60/Q60)),"OK",(IF(AND(R60/Q60&gt;=VLOOKUP($E$7,Index!$E$44:$G$67,2,FALSE),OR(VLOOKUP($E$7,Index!$E$44:$G$67,3,FALSE)="",R60/Q60&lt;=VLOOKUP($E$7,Index!$E$44:$G$67,3,FALSE))),"OK","ERROR")))</f>
        <v>OK</v>
      </c>
      <c r="V60" s="16"/>
    </row>
    <row r="61" spans="2:22" ht="10.15" customHeight="1">
      <c r="B61" s="15"/>
      <c r="C61" s="11"/>
      <c r="D61" s="100"/>
      <c r="E61" s="41"/>
      <c r="F61" s="227" t="s">
        <v>57</v>
      </c>
      <c r="G61" s="11"/>
      <c r="H61" s="398"/>
      <c r="I61" s="398"/>
      <c r="J61" s="398"/>
      <c r="K61" s="402" t="s">
        <v>66</v>
      </c>
      <c r="L61" s="398"/>
      <c r="M61" s="398"/>
      <c r="N61" s="125"/>
      <c r="O61" s="199" t="str">
        <f ca="1">IF(OR(ISERROR(VLOOKUP($E$7,Index!$E$44:$G$67,2,FALSE)),ISERROR(J61/I61)),"OK",(IF(AND(J61/I61&gt;=VLOOKUP($E$7,Index!$E$44:$G$67,2,FALSE),OR(VLOOKUP($E$7,Index!$E$44:$G$67,3,FALSE)="",J61/I61&lt;=VLOOKUP($E$7,Index!$E$44:$G$67,3,FALSE))),"OK","ERROR")))</f>
        <v>OK</v>
      </c>
      <c r="P61" s="125"/>
      <c r="Q61" s="398"/>
      <c r="R61" s="398"/>
      <c r="S61" s="398"/>
      <c r="T61" s="11"/>
      <c r="U61" s="199" t="str">
        <f ca="1">IF(OR(ISERROR(VLOOKUP($E$7,Index!$E$44:$G$67,2,FALSE)),ISERROR(R61/Q61)),"OK",(IF(AND(R61/Q61&gt;=VLOOKUP($E$7,Index!$E$44:$G$67,2,FALSE),OR(VLOOKUP($E$7,Index!$E$44:$G$67,3,FALSE)="",R61/Q61&lt;=VLOOKUP($E$7,Index!$E$44:$G$67,3,FALSE))),"OK","ERROR")))</f>
        <v>OK</v>
      </c>
      <c r="V61" s="16"/>
    </row>
    <row r="62" spans="2:22" ht="10.15" customHeight="1">
      <c r="B62" s="15"/>
      <c r="C62" s="11"/>
      <c r="D62" s="100"/>
      <c r="E62" s="41"/>
      <c r="F62" s="227" t="s">
        <v>32</v>
      </c>
      <c r="G62" s="11"/>
      <c r="H62" s="398"/>
      <c r="I62" s="398"/>
      <c r="J62" s="398"/>
      <c r="K62" s="402" t="s">
        <v>66</v>
      </c>
      <c r="L62" s="398"/>
      <c r="M62" s="398"/>
      <c r="N62" s="125"/>
      <c r="O62" s="199" t="str">
        <f ca="1">IF(OR(ISERROR(VLOOKUP($E$7,Index!$E$44:$G$67,2,FALSE)),ISERROR(J62/I62)),"OK",(IF(AND(J62/I62&gt;=VLOOKUP($E$7,Index!$E$44:$G$67,2,FALSE),OR(VLOOKUP($E$7,Index!$E$44:$G$67,3,FALSE)="",J62/I62&lt;=VLOOKUP($E$7,Index!$E$44:$G$67,3,FALSE))),"OK","ERROR")))</f>
        <v>OK</v>
      </c>
      <c r="P62" s="125"/>
      <c r="Q62" s="398"/>
      <c r="R62" s="398"/>
      <c r="S62" s="398"/>
      <c r="T62" s="11"/>
      <c r="U62" s="199" t="str">
        <f ca="1">IF(OR(ISERROR(VLOOKUP($E$7,Index!$E$44:$G$67,2,FALSE)),ISERROR(R62/Q62)),"OK",(IF(AND(R62/Q62&gt;=VLOOKUP($E$7,Index!$E$44:$G$67,2,FALSE),OR(VLOOKUP($E$7,Index!$E$44:$G$67,3,FALSE)="",R62/Q62&lt;=VLOOKUP($E$7,Index!$E$44:$G$67,3,FALSE))),"OK","ERROR")))</f>
        <v>OK</v>
      </c>
      <c r="V62" s="16"/>
    </row>
    <row r="63" spans="2:22" ht="10.15" customHeight="1">
      <c r="B63" s="15"/>
      <c r="C63" s="11"/>
      <c r="D63" s="100"/>
      <c r="E63" s="41"/>
      <c r="F63" s="227" t="s">
        <v>8</v>
      </c>
      <c r="G63" s="11"/>
      <c r="H63" s="398"/>
      <c r="I63" s="398"/>
      <c r="J63" s="398"/>
      <c r="K63" s="398"/>
      <c r="L63" s="398"/>
      <c r="M63" s="398"/>
      <c r="N63" s="125"/>
      <c r="O63" s="199" t="str">
        <f ca="1">IF(OR(ISERROR(VLOOKUP($E$7,Index!$E$44:$G$67,2,FALSE)),ISERROR(J63/I63)),"OK",(IF(AND(J63/I63&gt;=VLOOKUP($E$7,Index!$E$44:$G$67,2,FALSE),OR(VLOOKUP($E$7,Index!$E$44:$G$67,3,FALSE)="",J63/I63&lt;=VLOOKUP($E$7,Index!$E$44:$G$67,3,FALSE))),"OK","ERROR")))</f>
        <v>OK</v>
      </c>
      <c r="P63" s="125"/>
      <c r="Q63" s="398"/>
      <c r="R63" s="398"/>
      <c r="S63" s="398"/>
      <c r="T63" s="11"/>
      <c r="U63" s="199" t="str">
        <f ca="1">IF(OR(ISERROR(VLOOKUP($E$7,Index!$E$44:$G$67,2,FALSE)),ISERROR(R63/Q63)),"OK",(IF(AND(R63/Q63&gt;=VLOOKUP($E$7,Index!$E$44:$G$67,2,FALSE),OR(VLOOKUP($E$7,Index!$E$44:$G$67,3,FALSE)="",R63/Q63&lt;=VLOOKUP($E$7,Index!$E$44:$G$67,3,FALSE))),"OK","ERROR")))</f>
        <v>OK</v>
      </c>
      <c r="V63" s="16"/>
    </row>
    <row r="64" spans="2:22" ht="10.15" customHeight="1">
      <c r="B64" s="15"/>
      <c r="C64" s="11"/>
      <c r="D64" s="100"/>
      <c r="E64" s="160" t="s">
        <v>15</v>
      </c>
      <c r="F64" s="42"/>
      <c r="G64" s="11"/>
      <c r="H64" s="139"/>
      <c r="I64" s="139"/>
      <c r="J64" s="139"/>
      <c r="K64" s="139"/>
      <c r="L64" s="139"/>
      <c r="M64" s="139"/>
      <c r="N64" s="125"/>
      <c r="O64" s="200"/>
      <c r="P64" s="125"/>
      <c r="Q64" s="139"/>
      <c r="R64" s="139"/>
      <c r="S64" s="139"/>
      <c r="T64" s="11"/>
      <c r="U64" s="200"/>
      <c r="V64" s="16"/>
    </row>
    <row r="65" spans="2:22" ht="10.15" customHeight="1">
      <c r="B65" s="15"/>
      <c r="C65" s="11"/>
      <c r="D65" s="100"/>
      <c r="E65" s="160"/>
      <c r="F65" s="42" t="s">
        <v>360</v>
      </c>
      <c r="G65" s="11"/>
      <c r="H65" s="139"/>
      <c r="I65" s="139"/>
      <c r="J65" s="139"/>
      <c r="K65" s="139"/>
      <c r="L65" s="139"/>
      <c r="M65" s="139"/>
      <c r="N65" s="125"/>
      <c r="O65" s="200"/>
      <c r="P65" s="125"/>
      <c r="Q65" s="139"/>
      <c r="R65" s="139"/>
      <c r="S65" s="139"/>
      <c r="T65" s="11"/>
      <c r="U65" s="200"/>
      <c r="V65" s="16"/>
    </row>
    <row r="66" spans="2:22" ht="10.15" customHeight="1">
      <c r="B66" s="15"/>
      <c r="C66" s="11"/>
      <c r="D66" s="100"/>
      <c r="E66" s="160"/>
      <c r="F66" s="227" t="s">
        <v>16</v>
      </c>
      <c r="G66" s="11"/>
      <c r="H66" s="136"/>
      <c r="I66" s="136"/>
      <c r="J66" s="136"/>
      <c r="K66" s="136"/>
      <c r="L66" s="136"/>
      <c r="M66" s="136"/>
      <c r="N66" s="125"/>
      <c r="O66" s="199" t="str">
        <f ca="1">IF(OR(ISERROR(VLOOKUP($E$7,Index!$E$44:$G$67,2,FALSE)),ISERROR(J66/I66)),"OK",(IF(AND(J66/I66&gt;=VLOOKUP($E$7,Index!$E$44:$G$67,2,FALSE),OR(VLOOKUP($E$7,Index!$E$44:$G$67,3,FALSE)="",J66/I66&lt;=VLOOKUP($E$7,Index!$E$44:$G$67,3,FALSE))),"OK","ERROR")))</f>
        <v>OK</v>
      </c>
      <c r="P66" s="125"/>
      <c r="Q66" s="398"/>
      <c r="R66" s="398"/>
      <c r="S66" s="398"/>
      <c r="T66" s="11"/>
      <c r="U66" s="199" t="str">
        <f ca="1">IF(OR(ISERROR(VLOOKUP($E$7,Index!$E$44:$G$67,2,FALSE)),ISERROR(R66/Q66)),"OK",(IF(AND(R66/Q66&gt;=VLOOKUP($E$7,Index!$E$44:$G$67,2,FALSE),OR(VLOOKUP($E$7,Index!$E$44:$G$67,3,FALSE)="",R66/Q66&lt;=VLOOKUP($E$7,Index!$E$44:$G$67,3,FALSE))),"OK","ERROR")))</f>
        <v>OK</v>
      </c>
      <c r="V66" s="16"/>
    </row>
    <row r="67" spans="2:22" ht="10.15" customHeight="1">
      <c r="B67" s="15"/>
      <c r="C67" s="11"/>
      <c r="D67" s="100"/>
      <c r="E67" s="41"/>
      <c r="F67" s="227" t="s">
        <v>17</v>
      </c>
      <c r="G67" s="11"/>
      <c r="H67" s="398"/>
      <c r="I67" s="398"/>
      <c r="J67" s="398"/>
      <c r="K67" s="398"/>
      <c r="L67" s="398"/>
      <c r="M67" s="398"/>
      <c r="N67" s="125"/>
      <c r="O67" s="199" t="str">
        <f ca="1">IF(OR(ISERROR(VLOOKUP($E$7,Index!$E$44:$G$67,2,FALSE)),ISERROR(J67/I67)),"OK",(IF(AND(J67/I67&gt;=VLOOKUP($E$7,Index!$E$44:$G$67,2,FALSE),OR(VLOOKUP($E$7,Index!$E$44:$G$67,3,FALSE)="",J67/I67&lt;=VLOOKUP($E$7,Index!$E$44:$G$67,3,FALSE))),"OK","ERROR")))</f>
        <v>OK</v>
      </c>
      <c r="P67" s="125"/>
      <c r="Q67" s="398"/>
      <c r="R67" s="398"/>
      <c r="S67" s="398"/>
      <c r="T67" s="11"/>
      <c r="U67" s="199" t="str">
        <f ca="1">IF(OR(ISERROR(VLOOKUP($E$7,Index!$E$44:$G$67,2,FALSE)),ISERROR(R67/Q67)),"OK",(IF(AND(R67/Q67&gt;=VLOOKUP($E$7,Index!$E$44:$G$67,2,FALSE),OR(VLOOKUP($E$7,Index!$E$44:$G$67,3,FALSE)="",R67/Q67&lt;=VLOOKUP($E$7,Index!$E$44:$G$67,3,FALSE))),"OK","ERROR")))</f>
        <v>OK</v>
      </c>
      <c r="V67" s="16"/>
    </row>
    <row r="68" spans="2:22" ht="10.15" customHeight="1">
      <c r="B68" s="15"/>
      <c r="C68" s="11"/>
      <c r="D68" s="100"/>
      <c r="E68" s="41"/>
      <c r="F68" s="227" t="s">
        <v>8</v>
      </c>
      <c r="G68" s="11"/>
      <c r="H68" s="398"/>
      <c r="I68" s="398"/>
      <c r="J68" s="398"/>
      <c r="K68" s="398"/>
      <c r="L68" s="398"/>
      <c r="M68" s="398"/>
      <c r="N68" s="125"/>
      <c r="O68" s="199" t="str">
        <f ca="1">IF(OR(ISERROR(VLOOKUP($E$7,Index!$E$44:$G$67,2,FALSE)),ISERROR(J68/I68)),"OK",(IF(AND(J68/I68&gt;=VLOOKUP($E$7,Index!$E$44:$G$67,2,FALSE),OR(VLOOKUP($E$7,Index!$E$44:$G$67,3,FALSE)="",J68/I68&lt;=VLOOKUP($E$7,Index!$E$44:$G$67,3,FALSE))),"OK","ERROR")))</f>
        <v>OK</v>
      </c>
      <c r="P68" s="125"/>
      <c r="Q68" s="398"/>
      <c r="R68" s="398"/>
      <c r="S68" s="398"/>
      <c r="T68" s="11"/>
      <c r="U68" s="199" t="str">
        <f ca="1">IF(OR(ISERROR(VLOOKUP($E$7,Index!$E$44:$G$67,2,FALSE)),ISERROR(R68/Q68)),"OK",(IF(AND(R68/Q68&gt;=VLOOKUP($E$7,Index!$E$44:$G$67,2,FALSE),OR(VLOOKUP($E$7,Index!$E$44:$G$67,3,FALSE)="",R68/Q68&lt;=VLOOKUP($E$7,Index!$E$44:$G$67,3,FALSE))),"OK","ERROR")))</f>
        <v>OK</v>
      </c>
      <c r="V68" s="16"/>
    </row>
    <row r="69" spans="2:22" ht="10.15" customHeight="1">
      <c r="B69" s="15"/>
      <c r="C69" s="11"/>
      <c r="D69" s="100"/>
      <c r="E69" s="41"/>
      <c r="F69" s="227"/>
      <c r="G69" s="11"/>
      <c r="H69" s="138"/>
      <c r="I69" s="138"/>
      <c r="J69" s="138"/>
      <c r="K69" s="138"/>
      <c r="L69" s="138"/>
      <c r="M69" s="138"/>
      <c r="N69" s="125"/>
      <c r="O69" s="213"/>
      <c r="P69" s="125"/>
      <c r="Q69" s="138"/>
      <c r="R69" s="138"/>
      <c r="S69" s="138"/>
      <c r="T69" s="11"/>
      <c r="U69" s="213"/>
      <c r="V69" s="16"/>
    </row>
    <row r="70" spans="2:22" ht="10.15" customHeight="1">
      <c r="B70" s="15"/>
      <c r="C70" s="11"/>
      <c r="D70" s="100"/>
      <c r="E70" s="160"/>
      <c r="F70" s="42" t="s">
        <v>361</v>
      </c>
      <c r="G70" s="11"/>
      <c r="H70" s="139"/>
      <c r="I70" s="139"/>
      <c r="J70" s="139"/>
      <c r="K70" s="139"/>
      <c r="L70" s="139"/>
      <c r="M70" s="139"/>
      <c r="N70" s="125"/>
      <c r="O70" s="200"/>
      <c r="P70" s="125"/>
      <c r="Q70" s="139"/>
      <c r="R70" s="139"/>
      <c r="S70" s="139"/>
      <c r="T70" s="11"/>
      <c r="U70" s="200"/>
      <c r="V70" s="16"/>
    </row>
    <row r="71" spans="2:22" ht="10.15" customHeight="1">
      <c r="B71" s="15"/>
      <c r="C71" s="11"/>
      <c r="D71" s="100"/>
      <c r="E71" s="160"/>
      <c r="F71" s="227" t="s">
        <v>16</v>
      </c>
      <c r="G71" s="11"/>
      <c r="H71" s="136"/>
      <c r="I71" s="136"/>
      <c r="J71" s="136"/>
      <c r="K71" s="136"/>
      <c r="L71" s="136"/>
      <c r="M71" s="136"/>
      <c r="N71" s="125"/>
      <c r="O71" s="199" t="str">
        <f ca="1">IF(OR(ISERROR(VLOOKUP($E$7,Index!$E$44:$G$67,2,FALSE)),ISERROR(J71/I71)),"OK",(IF(AND(J71/I71&gt;=VLOOKUP($E$7,Index!$E$44:$G$67,2,FALSE),OR(VLOOKUP($E$7,Index!$E$44:$G$67,3,FALSE)="",J71/I71&lt;=VLOOKUP($E$7,Index!$E$44:$G$67,3,FALSE))),"OK","ERROR")))</f>
        <v>OK</v>
      </c>
      <c r="P71" s="125"/>
      <c r="Q71" s="398"/>
      <c r="R71" s="398"/>
      <c r="S71" s="398"/>
      <c r="T71" s="11"/>
      <c r="U71" s="199" t="str">
        <f ca="1">IF(OR(ISERROR(VLOOKUP($E$7,Index!$E$44:$G$67,2,FALSE)),ISERROR(R71/Q71)),"OK",(IF(AND(R71/Q71&gt;=VLOOKUP($E$7,Index!$E$44:$G$67,2,FALSE),OR(VLOOKUP($E$7,Index!$E$44:$G$67,3,FALSE)="",R71/Q71&lt;=VLOOKUP($E$7,Index!$E$44:$G$67,3,FALSE))),"OK","ERROR")))</f>
        <v>OK</v>
      </c>
      <c r="V71" s="16"/>
    </row>
    <row r="72" spans="2:22" ht="10.15" customHeight="1">
      <c r="B72" s="15"/>
      <c r="C72" s="11"/>
      <c r="D72" s="100"/>
      <c r="E72" s="41"/>
      <c r="F72" s="227" t="s">
        <v>17</v>
      </c>
      <c r="G72" s="11"/>
      <c r="H72" s="398"/>
      <c r="I72" s="398"/>
      <c r="J72" s="398"/>
      <c r="K72" s="398"/>
      <c r="L72" s="398"/>
      <c r="M72" s="398"/>
      <c r="N72" s="125"/>
      <c r="O72" s="199" t="str">
        <f ca="1">IF(OR(ISERROR(VLOOKUP($E$7,Index!$E$44:$G$67,2,FALSE)),ISERROR(J72/I72)),"OK",(IF(AND(J72/I72&gt;=VLOOKUP($E$7,Index!$E$44:$G$67,2,FALSE),OR(VLOOKUP($E$7,Index!$E$44:$G$67,3,FALSE)="",J72/I72&lt;=VLOOKUP($E$7,Index!$E$44:$G$67,3,FALSE))),"OK","ERROR")))</f>
        <v>OK</v>
      </c>
      <c r="P72" s="125"/>
      <c r="Q72" s="398"/>
      <c r="R72" s="398"/>
      <c r="S72" s="398"/>
      <c r="T72" s="11"/>
      <c r="U72" s="199" t="str">
        <f ca="1">IF(OR(ISERROR(VLOOKUP($E$7,Index!$E$44:$G$67,2,FALSE)),ISERROR(R72/Q72)),"OK",(IF(AND(R72/Q72&gt;=VLOOKUP($E$7,Index!$E$44:$G$67,2,FALSE),OR(VLOOKUP($E$7,Index!$E$44:$G$67,3,FALSE)="",R72/Q72&lt;=VLOOKUP($E$7,Index!$E$44:$G$67,3,FALSE))),"OK","ERROR")))</f>
        <v>OK</v>
      </c>
      <c r="V72" s="16"/>
    </row>
    <row r="73" spans="2:22" ht="10.15" customHeight="1">
      <c r="B73" s="15"/>
      <c r="C73" s="11"/>
      <c r="D73" s="100"/>
      <c r="E73" s="41"/>
      <c r="F73" s="227" t="s">
        <v>8</v>
      </c>
      <c r="G73" s="11"/>
      <c r="H73" s="398"/>
      <c r="I73" s="398"/>
      <c r="J73" s="398"/>
      <c r="K73" s="398"/>
      <c r="L73" s="398"/>
      <c r="M73" s="398"/>
      <c r="N73" s="125"/>
      <c r="O73" s="199" t="str">
        <f ca="1">IF(OR(ISERROR(VLOOKUP($E$7,Index!$E$44:$G$67,2,FALSE)),ISERROR(J73/I73)),"OK",(IF(AND(J73/I73&gt;=VLOOKUP($E$7,Index!$E$44:$G$67,2,FALSE),OR(VLOOKUP($E$7,Index!$E$44:$G$67,3,FALSE)="",J73/I73&lt;=VLOOKUP($E$7,Index!$E$44:$G$67,3,FALSE))),"OK","ERROR")))</f>
        <v>OK</v>
      </c>
      <c r="P73" s="125"/>
      <c r="Q73" s="398"/>
      <c r="R73" s="398"/>
      <c r="S73" s="398"/>
      <c r="T73" s="11"/>
      <c r="U73" s="199" t="str">
        <f ca="1">IF(OR(ISERROR(VLOOKUP($E$7,Index!$E$44:$G$67,2,FALSE)),ISERROR(R73/Q73)),"OK",(IF(AND(R73/Q73&gt;=VLOOKUP($E$7,Index!$E$44:$G$67,2,FALSE),OR(VLOOKUP($E$7,Index!$E$44:$G$67,3,FALSE)="",R73/Q73&lt;=VLOOKUP($E$7,Index!$E$44:$G$67,3,FALSE))),"OK","ERROR")))</f>
        <v>OK</v>
      </c>
      <c r="V73" s="16"/>
    </row>
    <row r="74" spans="2:22" ht="10.15" customHeight="1">
      <c r="B74" s="15"/>
      <c r="C74" s="11"/>
      <c r="D74" s="161" t="s">
        <v>18</v>
      </c>
      <c r="E74" s="162" t="s">
        <v>19</v>
      </c>
      <c r="F74" s="10"/>
      <c r="G74" s="11"/>
      <c r="H74" s="399"/>
      <c r="I74" s="399"/>
      <c r="J74" s="399"/>
      <c r="K74" s="455" t="s">
        <v>66</v>
      </c>
      <c r="L74" s="399"/>
      <c r="M74" s="399"/>
      <c r="N74" s="125"/>
      <c r="O74" s="201" t="str">
        <f ca="1">IF(OR(ISERROR(VLOOKUP($E$7,Index!$E$44:$G$67,2,FALSE)),ISERROR(J74/I74)),"OK",(IF(AND(J74/I74&gt;=VLOOKUP($E$7,Index!$E$44:$G$67,2,FALSE),OR(VLOOKUP($E$7,Index!$E$44:$G$67,3,FALSE)="",J74/I74&lt;=VLOOKUP($E$7,Index!$E$44:$G$67,3,FALSE))),"OK","ERROR")))</f>
        <v>OK</v>
      </c>
      <c r="P74" s="125"/>
      <c r="Q74" s="399"/>
      <c r="R74" s="399"/>
      <c r="S74" s="399"/>
      <c r="T74" s="11"/>
      <c r="U74" s="201" t="str">
        <f ca="1">IF(OR(ISERROR(VLOOKUP($E$7,Index!$E$44:$G$67,2,FALSE)),ISERROR(R74/Q74)),"OK",(IF(AND(R74/Q74&gt;=VLOOKUP($E$7,Index!$E$44:$G$67,2,FALSE),OR(VLOOKUP($E$7,Index!$E$44:$G$67,3,FALSE)="",R74/Q74&lt;=VLOOKUP($E$7,Index!$E$44:$G$67,3,FALSE))),"OK","ERROR")))</f>
        <v>OK</v>
      </c>
      <c r="V74" s="16"/>
    </row>
    <row r="75" spans="2:22" ht="10.15" customHeight="1">
      <c r="B75" s="15"/>
      <c r="C75" s="11"/>
      <c r="D75" s="163" t="s">
        <v>20</v>
      </c>
      <c r="E75" s="164" t="s">
        <v>21</v>
      </c>
      <c r="F75" s="40"/>
      <c r="G75" s="11"/>
      <c r="H75" s="141"/>
      <c r="I75" s="141"/>
      <c r="J75" s="141"/>
      <c r="K75" s="141"/>
      <c r="L75" s="141"/>
      <c r="M75" s="141"/>
      <c r="N75" s="125"/>
      <c r="O75" s="202"/>
      <c r="P75" s="125"/>
      <c r="Q75" s="141"/>
      <c r="R75" s="141"/>
      <c r="S75" s="141"/>
      <c r="T75" s="11"/>
      <c r="U75" s="202"/>
      <c r="V75" s="16"/>
    </row>
    <row r="76" spans="2:22" ht="10.15" customHeight="1">
      <c r="B76" s="15"/>
      <c r="C76" s="11"/>
      <c r="D76" s="100"/>
      <c r="E76" s="11"/>
      <c r="F76" s="42" t="s">
        <v>22</v>
      </c>
      <c r="G76" s="11"/>
      <c r="H76" s="398"/>
      <c r="I76" s="398"/>
      <c r="J76" s="398"/>
      <c r="K76" s="402" t="s">
        <v>66</v>
      </c>
      <c r="L76" s="398"/>
      <c r="M76" s="398"/>
      <c r="N76" s="125"/>
      <c r="O76" s="199" t="str">
        <f ca="1">IF(OR(ISERROR(VLOOKUP($E$7,Index!$E$44:$G$67,2,FALSE)),ISERROR(J76/I76)),"OK",(IF(AND(J76/I76&gt;=VLOOKUP($E$7,Index!$E$44:$G$67,2,FALSE),OR(VLOOKUP($E$7,Index!$E$44:$G$67,3,FALSE)="",J76/I76&lt;=VLOOKUP($E$7,Index!$E$44:$G$67,3,FALSE))),"OK","ERROR")))</f>
        <v>OK</v>
      </c>
      <c r="P76" s="125"/>
      <c r="Q76" s="398"/>
      <c r="R76" s="398"/>
      <c r="S76" s="398"/>
      <c r="T76" s="11"/>
      <c r="U76" s="199" t="str">
        <f ca="1">IF(OR(ISERROR(VLOOKUP($E$7,Index!$E$44:$G$67,2,FALSE)),ISERROR(R76/Q76)),"OK",(IF(AND(R76/Q76&gt;=VLOOKUP($E$7,Index!$E$44:$G$67,2,FALSE),OR(VLOOKUP($E$7,Index!$E$44:$G$67,3,FALSE)="",R76/Q76&lt;=VLOOKUP($E$7,Index!$E$44:$G$67,3,FALSE))),"OK","ERROR")))</f>
        <v>OK</v>
      </c>
      <c r="V76" s="16"/>
    </row>
    <row r="77" spans="2:22" ht="10.15" customHeight="1">
      <c r="B77" s="15"/>
      <c r="C77" s="11"/>
      <c r="D77" s="100"/>
      <c r="E77" s="11"/>
      <c r="F77" s="42" t="s">
        <v>23</v>
      </c>
      <c r="G77" s="11"/>
      <c r="H77" s="398"/>
      <c r="I77" s="398"/>
      <c r="J77" s="398"/>
      <c r="K77" s="402" t="s">
        <v>66</v>
      </c>
      <c r="L77" s="398"/>
      <c r="M77" s="398"/>
      <c r="N77" s="125"/>
      <c r="O77" s="199" t="str">
        <f ca="1">IF(OR(ISERROR(VLOOKUP($E$7,Index!$E$44:$G$67,2,FALSE)),ISERROR(J77/I77)),"OK",(IF(AND(J77/I77&gt;=VLOOKUP($E$7,Index!$E$44:$G$67,2,FALSE),OR(VLOOKUP($E$7,Index!$E$44:$G$67,3,FALSE)="",J77/I77&lt;=VLOOKUP($E$7,Index!$E$44:$G$67,3,FALSE))),"OK","ERROR")))</f>
        <v>OK</v>
      </c>
      <c r="P77" s="125"/>
      <c r="Q77" s="398"/>
      <c r="R77" s="398"/>
      <c r="S77" s="398"/>
      <c r="T77" s="11"/>
      <c r="U77" s="199" t="str">
        <f ca="1">IF(OR(ISERROR(VLOOKUP($E$7,Index!$E$44:$G$67,2,FALSE)),ISERROR(R77/Q77)),"OK",(IF(AND(R77/Q77&gt;=VLOOKUP($E$7,Index!$E$44:$G$67,2,FALSE),OR(VLOOKUP($E$7,Index!$E$44:$G$67,3,FALSE)="",R77/Q77&lt;=VLOOKUP($E$7,Index!$E$44:$G$67,3,FALSE))),"OK","ERROR")))</f>
        <v>OK</v>
      </c>
      <c r="V77" s="16"/>
    </row>
    <row r="78" spans="2:22" ht="10.15" customHeight="1">
      <c r="B78" s="15"/>
      <c r="C78" s="11"/>
      <c r="D78" s="100"/>
      <c r="E78" s="11"/>
      <c r="F78" s="42" t="s">
        <v>57</v>
      </c>
      <c r="G78" s="11"/>
      <c r="H78" s="398"/>
      <c r="I78" s="398"/>
      <c r="J78" s="398"/>
      <c r="K78" s="402" t="s">
        <v>66</v>
      </c>
      <c r="L78" s="398"/>
      <c r="M78" s="398"/>
      <c r="N78" s="125"/>
      <c r="O78" s="199" t="str">
        <f ca="1">IF(OR(ISERROR(VLOOKUP($E$7,Index!$E$44:$G$67,2,FALSE)),ISERROR(J78/I78)),"OK",(IF(AND(J78/I78&gt;=VLOOKUP($E$7,Index!$E$44:$G$67,2,FALSE),OR(VLOOKUP($E$7,Index!$E$44:$G$67,3,FALSE)="",J78/I78&lt;=VLOOKUP($E$7,Index!$E$44:$G$67,3,FALSE))),"OK","ERROR")))</f>
        <v>OK</v>
      </c>
      <c r="P78" s="125"/>
      <c r="Q78" s="398"/>
      <c r="R78" s="398"/>
      <c r="S78" s="398"/>
      <c r="T78" s="11"/>
      <c r="U78" s="199" t="str">
        <f ca="1">IF(OR(ISERROR(VLOOKUP($E$7,Index!$E$44:$G$67,2,FALSE)),ISERROR(R78/Q78)),"OK",(IF(AND(R78/Q78&gt;=VLOOKUP($E$7,Index!$E$44:$G$67,2,FALSE),OR(VLOOKUP($E$7,Index!$E$44:$G$67,3,FALSE)="",R78/Q78&lt;=VLOOKUP($E$7,Index!$E$44:$G$67,3,FALSE))),"OK","ERROR")))</f>
        <v>OK</v>
      </c>
      <c r="V78" s="16"/>
    </row>
    <row r="79" spans="2:22" ht="10.15" customHeight="1">
      <c r="B79" s="15"/>
      <c r="C79" s="11"/>
      <c r="D79" s="100"/>
      <c r="E79" s="11"/>
      <c r="F79" s="42" t="s">
        <v>32</v>
      </c>
      <c r="G79" s="11"/>
      <c r="H79" s="398"/>
      <c r="I79" s="398"/>
      <c r="J79" s="398"/>
      <c r="K79" s="402" t="s">
        <v>66</v>
      </c>
      <c r="L79" s="398"/>
      <c r="M79" s="398"/>
      <c r="N79" s="125"/>
      <c r="O79" s="199" t="str">
        <f ca="1">IF(OR(ISERROR(VLOOKUP($E$7,Index!$E$44:$G$67,2,FALSE)),ISERROR(J79/I79)),"OK",(IF(AND(J79/I79&gt;=VLOOKUP($E$7,Index!$E$44:$G$67,2,FALSE),OR(VLOOKUP($E$7,Index!$E$44:$G$67,3,FALSE)="",J79/I79&lt;=VLOOKUP($E$7,Index!$E$44:$G$67,3,FALSE))),"OK","ERROR")))</f>
        <v>OK</v>
      </c>
      <c r="P79" s="125"/>
      <c r="Q79" s="398"/>
      <c r="R79" s="398"/>
      <c r="S79" s="398"/>
      <c r="T79" s="11"/>
      <c r="U79" s="199" t="str">
        <f ca="1">IF(OR(ISERROR(VLOOKUP($E$7,Index!$E$44:$G$67,2,FALSE)),ISERROR(R79/Q79)),"OK",(IF(AND(R79/Q79&gt;=VLOOKUP($E$7,Index!$E$44:$G$67,2,FALSE),OR(VLOOKUP($E$7,Index!$E$44:$G$67,3,FALSE)="",R79/Q79&lt;=VLOOKUP($E$7,Index!$E$44:$G$67,3,FALSE))),"OK","ERROR")))</f>
        <v>OK</v>
      </c>
      <c r="V79" s="16"/>
    </row>
    <row r="80" spans="2:22" ht="10.15" customHeight="1">
      <c r="B80" s="15"/>
      <c r="C80" s="11"/>
      <c r="D80" s="100"/>
      <c r="E80" s="11"/>
      <c r="F80" s="42" t="s">
        <v>8</v>
      </c>
      <c r="G80" s="11"/>
      <c r="H80" s="398"/>
      <c r="I80" s="398"/>
      <c r="J80" s="398"/>
      <c r="K80" s="402" t="s">
        <v>66</v>
      </c>
      <c r="L80" s="398"/>
      <c r="M80" s="398"/>
      <c r="N80" s="125"/>
      <c r="O80" s="199" t="str">
        <f ca="1">IF(OR(ISERROR(VLOOKUP($E$7,Index!$E$44:$G$67,2,FALSE)),ISERROR(J80/I80)),"OK",(IF(AND(J80/I80&gt;=VLOOKUP($E$7,Index!$E$44:$G$67,2,FALSE),OR(VLOOKUP($E$7,Index!$E$44:$G$67,3,FALSE)="",J80/I80&lt;=VLOOKUP($E$7,Index!$E$44:$G$67,3,FALSE))),"OK","ERROR")))</f>
        <v>OK</v>
      </c>
      <c r="P80" s="125"/>
      <c r="Q80" s="398"/>
      <c r="R80" s="398"/>
      <c r="S80" s="398"/>
      <c r="T80" s="11"/>
      <c r="U80" s="199" t="str">
        <f ca="1">IF(OR(ISERROR(VLOOKUP($E$7,Index!$E$44:$G$67,2,FALSE)),ISERROR(R80/Q80)),"OK",(IF(AND(R80/Q80&gt;=VLOOKUP($E$7,Index!$E$44:$G$67,2,FALSE),OR(VLOOKUP($E$7,Index!$E$44:$G$67,3,FALSE)="",R80/Q80&lt;=VLOOKUP($E$7,Index!$E$44:$G$67,3,FALSE))),"OK","ERROR")))</f>
        <v>OK</v>
      </c>
      <c r="V80" s="16"/>
    </row>
    <row r="81" spans="2:22" ht="10.15" customHeight="1">
      <c r="B81" s="15"/>
      <c r="C81" s="11"/>
      <c r="D81" s="161" t="s">
        <v>24</v>
      </c>
      <c r="E81" s="162" t="s">
        <v>25</v>
      </c>
      <c r="F81" s="10"/>
      <c r="G81" s="11"/>
      <c r="H81" s="399"/>
      <c r="I81" s="399"/>
      <c r="J81" s="399"/>
      <c r="K81" s="455" t="s">
        <v>66</v>
      </c>
      <c r="L81" s="399"/>
      <c r="M81" s="399"/>
      <c r="N81" s="125"/>
      <c r="O81" s="201" t="str">
        <f ca="1">IF(OR(ISERROR(VLOOKUP($E$7,Index!$E$44:$G$67,2,FALSE)),ISERROR(J81/I81)),"OK",(IF(AND(J81/I81&gt;=VLOOKUP($E$7,Index!$E$44:$G$67,2,FALSE),OR(VLOOKUP($E$7,Index!$E$44:$G$67,3,FALSE)="",J81/I81&lt;=VLOOKUP($E$7,Index!$E$44:$G$67,3,FALSE))),"OK","ERROR")))</f>
        <v>OK</v>
      </c>
      <c r="P81" s="125"/>
      <c r="Q81" s="399"/>
      <c r="R81" s="399"/>
      <c r="S81" s="399"/>
      <c r="T81" s="11"/>
      <c r="U81" s="201" t="str">
        <f ca="1">IF(OR(ISERROR(VLOOKUP($E$7,Index!$E$44:$G$67,2,FALSE)),ISERROR(R81/Q81)),"OK",(IF(AND(R81/Q81&gt;=VLOOKUP($E$7,Index!$E$44:$G$67,2,FALSE),OR(VLOOKUP($E$7,Index!$E$44:$G$67,3,FALSE)="",R81/Q81&lt;=VLOOKUP($E$7,Index!$E$44:$G$67,3,FALSE))),"OK","ERROR")))</f>
        <v>OK</v>
      </c>
      <c r="V81" s="16"/>
    </row>
    <row r="82" spans="2:22" ht="10.15" customHeight="1">
      <c r="B82" s="15"/>
      <c r="C82" s="11"/>
      <c r="D82" s="161" t="s">
        <v>26</v>
      </c>
      <c r="E82" s="162" t="s">
        <v>27</v>
      </c>
      <c r="F82" s="10"/>
      <c r="G82" s="11"/>
      <c r="H82" s="399"/>
      <c r="I82" s="399"/>
      <c r="J82" s="399"/>
      <c r="K82" s="455" t="s">
        <v>66</v>
      </c>
      <c r="L82" s="399"/>
      <c r="M82" s="399"/>
      <c r="N82" s="125"/>
      <c r="O82" s="201" t="str">
        <f ca="1">IF(OR(ISERROR(VLOOKUP($E$7,Index!$E$44:$G$67,2,FALSE)),ISERROR(J82/I82)),"OK",(IF(AND(J82/I82&gt;=VLOOKUP($E$7,Index!$E$44:$G$67,2,FALSE),OR(VLOOKUP($E$7,Index!$E$44:$G$67,3,FALSE)="",J82/I82&lt;=VLOOKUP($E$7,Index!$E$44:$G$67,3,FALSE))),"OK","ERROR")))</f>
        <v>OK</v>
      </c>
      <c r="P82" s="125"/>
      <c r="Q82" s="399"/>
      <c r="R82" s="399"/>
      <c r="S82" s="399"/>
      <c r="T82" s="11"/>
      <c r="U82" s="201" t="str">
        <f ca="1">IF(OR(ISERROR(VLOOKUP($E$7,Index!$E$44:$G$67,2,FALSE)),ISERROR(R82/Q82)),"OK",(IF(AND(R82/Q82&gt;=VLOOKUP($E$7,Index!$E$44:$G$67,2,FALSE),OR(VLOOKUP($E$7,Index!$E$44:$G$67,3,FALSE)="",R82/Q82&lt;=VLOOKUP($E$7,Index!$E$44:$G$67,3,FALSE))),"OK","ERROR")))</f>
        <v>OK</v>
      </c>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s="184"/>
      <c r="R86" s="233" t="s">
        <v>572</v>
      </c>
      <c r="S86" s="184"/>
      <c r="T86" s="11"/>
      <c r="U86" s="209"/>
      <c r="V86" s="16"/>
    </row>
    <row r="87" spans="2:22" ht="41.45" customHeight="1">
      <c r="B87" s="15"/>
      <c r="C87" s="11"/>
      <c r="D87" s="155" t="s">
        <v>0</v>
      </c>
      <c r="E87" s="188" t="s">
        <v>11</v>
      </c>
      <c r="F87" s="156"/>
      <c r="G87" s="11"/>
      <c r="H87" s="158" t="s">
        <v>58</v>
      </c>
      <c r="I87" s="158" t="s">
        <v>70</v>
      </c>
      <c r="J87" s="335" t="s">
        <v>53</v>
      </c>
      <c r="K87" s="158" t="s">
        <v>12</v>
      </c>
      <c r="L87" s="158" t="s">
        <v>13</v>
      </c>
      <c r="M87" s="158" t="s">
        <v>14</v>
      </c>
      <c r="N87" s="205"/>
      <c r="O87" s="158" t="s">
        <v>641</v>
      </c>
      <c r="P87" s="205"/>
      <c r="Q87" s="158" t="s">
        <v>402</v>
      </c>
      <c r="R87" s="335" t="s">
        <v>593</v>
      </c>
      <c r="S87" s="158" t="s">
        <v>594</v>
      </c>
      <c r="T87" s="11"/>
      <c r="U87" s="158" t="s">
        <v>641</v>
      </c>
      <c r="V87" s="16"/>
    </row>
    <row r="88" spans="2:22" ht="10.15" customHeight="1">
      <c r="B88" s="15"/>
      <c r="C88" s="11"/>
      <c r="D88" s="97"/>
      <c r="E88" s="39"/>
      <c r="F88" s="40"/>
      <c r="G88" s="11"/>
      <c r="H88" s="98"/>
      <c r="I88" s="98"/>
      <c r="J88" s="98" t="s">
        <v>54</v>
      </c>
      <c r="K88" s="98" t="s">
        <v>54</v>
      </c>
      <c r="L88" s="98" t="s">
        <v>54</v>
      </c>
      <c r="M88" s="98" t="s">
        <v>54</v>
      </c>
      <c r="N88" s="126"/>
      <c r="O88" s="204"/>
      <c r="P88" s="126"/>
      <c r="Q88" s="98"/>
      <c r="R88" s="98" t="s">
        <v>54</v>
      </c>
      <c r="S88" s="98" t="s">
        <v>54</v>
      </c>
      <c r="T88" s="11"/>
      <c r="U88" s="204"/>
      <c r="V88" s="16"/>
    </row>
    <row r="89" spans="2:22" ht="10.15" customHeight="1">
      <c r="B89" s="15"/>
      <c r="C89" s="11"/>
      <c r="D89" s="159" t="s">
        <v>28</v>
      </c>
      <c r="E89" s="160" t="s">
        <v>108</v>
      </c>
      <c r="F89" s="42"/>
      <c r="G89" s="11"/>
      <c r="H89" s="398"/>
      <c r="I89" s="398"/>
      <c r="J89" s="398"/>
      <c r="K89" s="398"/>
      <c r="L89" s="398"/>
      <c r="M89" s="398"/>
      <c r="N89" s="125"/>
      <c r="O89" s="199" t="str">
        <f ca="1">IF(OR(ISERROR(VLOOKUP($E$7,Index!$E$44:$G$67,2,FALSE)),ISERROR(J89/I89)),"OK",(IF(AND(J89/I89&gt;=VLOOKUP($E$7,Index!$E$44:$G$67,2,FALSE),OR(VLOOKUP($E$7,Index!$E$44:$G$67,3,FALSE)="",J89/I89&lt;=VLOOKUP($E$7,Index!$E$44:$G$67,3,FALSE))),"OK","ERROR")))</f>
        <v>OK</v>
      </c>
      <c r="P89" s="125"/>
      <c r="Q89" s="398"/>
      <c r="R89" s="398"/>
      <c r="S89" s="398"/>
      <c r="T89" s="11"/>
      <c r="U89" s="199" t="str">
        <f ca="1">IF(OR(ISERROR(VLOOKUP($E$7,Index!$E$44:$G$67,2,FALSE)),ISERROR(R89/Q89)),"OK",(IF(AND(R89/Q89&gt;=VLOOKUP($E$7,Index!$E$44:$G$67,2,FALSE),OR(VLOOKUP($E$7,Index!$E$44:$G$67,3,FALSE)="",R89/Q89&lt;=VLOOKUP($E$7,Index!$E$44:$G$67,3,FALSE))),"OK","ERROR")))</f>
        <v>OK</v>
      </c>
      <c r="V89" s="16"/>
    </row>
    <row r="90" spans="2:22" ht="10.15" customHeight="1">
      <c r="B90" s="15"/>
      <c r="C90" s="11"/>
      <c r="D90" s="163" t="s">
        <v>30</v>
      </c>
      <c r="E90" s="214" t="s">
        <v>109</v>
      </c>
      <c r="F90" s="40"/>
      <c r="G90" s="11"/>
      <c r="H90" s="141"/>
      <c r="I90" s="141"/>
      <c r="J90" s="141"/>
      <c r="K90" s="141"/>
      <c r="L90" s="141"/>
      <c r="M90" s="141"/>
      <c r="N90" s="125"/>
      <c r="O90" s="202"/>
      <c r="P90" s="125"/>
      <c r="Q90" s="141"/>
      <c r="R90" s="141"/>
      <c r="S90" s="141"/>
      <c r="T90" s="11"/>
      <c r="U90" s="202"/>
      <c r="V90" s="16"/>
    </row>
    <row r="91" spans="2:22" ht="10.15" customHeight="1">
      <c r="B91" s="15"/>
      <c r="C91" s="11"/>
      <c r="D91" s="100"/>
      <c r="E91" s="41"/>
      <c r="F91" s="42" t="s">
        <v>110</v>
      </c>
      <c r="G91" s="11"/>
      <c r="H91" s="398"/>
      <c r="I91" s="398"/>
      <c r="J91" s="398"/>
      <c r="K91" s="402" t="s">
        <v>66</v>
      </c>
      <c r="L91" s="398"/>
      <c r="M91" s="398"/>
      <c r="N91" s="125"/>
      <c r="O91" s="199" t="str">
        <f ca="1">IF(OR(ISERROR(VLOOKUP($E$7,Index!$E$44:$G$67,2,FALSE)),ISERROR(J91/I91)),"OK",(IF(AND(J91/I91&gt;=VLOOKUP($E$7,Index!$E$44:$G$67,2,FALSE),OR(VLOOKUP($E$7,Index!$E$44:$G$67,3,FALSE)="",J91/I91&lt;=VLOOKUP($E$7,Index!$E$44:$G$67,3,FALSE))),"OK","ERROR")))</f>
        <v>OK</v>
      </c>
      <c r="P91" s="125"/>
      <c r="Q91" s="398"/>
      <c r="R91" s="398"/>
      <c r="S91" s="398"/>
      <c r="T91" s="11"/>
      <c r="U91" s="199" t="str">
        <f ca="1">IF(OR(ISERROR(VLOOKUP($E$7,Index!$E$44:$G$67,2,FALSE)),ISERROR(R91/Q91)),"OK",(IF(AND(R91/Q91&gt;=VLOOKUP($E$7,Index!$E$44:$G$67,2,FALSE),OR(VLOOKUP($E$7,Index!$E$44:$G$67,3,FALSE)="",R91/Q91&lt;=VLOOKUP($E$7,Index!$E$44:$G$67,3,FALSE))),"OK","ERROR")))</f>
        <v>OK</v>
      </c>
      <c r="V91" s="16"/>
    </row>
    <row r="92" spans="2:22" ht="10.15" customHeight="1">
      <c r="B92" s="15"/>
      <c r="C92" s="11"/>
      <c r="D92" s="99"/>
      <c r="E92" s="43"/>
      <c r="F92" s="44" t="s">
        <v>111</v>
      </c>
      <c r="G92" s="11"/>
      <c r="H92" s="400"/>
      <c r="I92" s="400"/>
      <c r="J92" s="400"/>
      <c r="K92" s="461" t="s">
        <v>66</v>
      </c>
      <c r="L92" s="400"/>
      <c r="M92" s="400"/>
      <c r="N92" s="125"/>
      <c r="O92" s="203" t="str">
        <f ca="1">IF(OR(ISERROR(VLOOKUP($E$7,Index!$E$44:$G$67,2,FALSE)),ISERROR(J92/I92)),"OK",(IF(AND(J92/I92&gt;=VLOOKUP($E$7,Index!$E$44:$G$67,2,FALSE),OR(VLOOKUP($E$7,Index!$E$44:$G$67,3,FALSE)="",J92/I92&lt;=VLOOKUP($E$7,Index!$E$44:$G$67,3,FALSE))),"OK","ERROR")))</f>
        <v>OK</v>
      </c>
      <c r="P92" s="125"/>
      <c r="Q92" s="398"/>
      <c r="R92" s="398"/>
      <c r="S92" s="398"/>
      <c r="T92" s="11"/>
      <c r="U92" s="199" t="str">
        <f ca="1">IF(OR(ISERROR(VLOOKUP($E$7,Index!$E$44:$G$67,2,FALSE)),ISERROR(R92/Q92)),"OK",(IF(AND(R92/Q92&gt;=VLOOKUP($E$7,Index!$E$44:$G$67,2,FALSE),OR(VLOOKUP($E$7,Index!$E$44:$G$67,3,FALSE)="",R92/Q92&lt;=VLOOKUP($E$7,Index!$E$44:$G$67,3,FALSE))),"OK","ERROR")))</f>
        <v>OK</v>
      </c>
      <c r="V92" s="16"/>
    </row>
    <row r="93" spans="2:22" ht="10.15" customHeight="1">
      <c r="B93" s="15"/>
      <c r="C93" s="11"/>
      <c r="D93" s="163" t="s">
        <v>31</v>
      </c>
      <c r="E93" s="214" t="s">
        <v>112</v>
      </c>
      <c r="F93" s="40"/>
      <c r="G93" s="11"/>
      <c r="H93" s="141"/>
      <c r="I93" s="141"/>
      <c r="J93" s="141"/>
      <c r="K93" s="141"/>
      <c r="L93" s="141"/>
      <c r="M93" s="141"/>
      <c r="N93" s="125"/>
      <c r="O93" s="202"/>
      <c r="P93" s="125"/>
      <c r="Q93" s="141"/>
      <c r="R93" s="141"/>
      <c r="S93" s="141"/>
      <c r="T93" s="11"/>
      <c r="U93" s="202"/>
      <c r="V93" s="16"/>
    </row>
    <row r="94" spans="2:22" ht="10.15" customHeight="1">
      <c r="B94" s="15"/>
      <c r="C94" s="11"/>
      <c r="D94" s="100"/>
      <c r="E94" s="41"/>
      <c r="F94" s="42" t="s">
        <v>110</v>
      </c>
      <c r="G94" s="11"/>
      <c r="H94" s="398"/>
      <c r="I94" s="398"/>
      <c r="J94" s="398"/>
      <c r="K94" s="402" t="s">
        <v>66</v>
      </c>
      <c r="L94" s="398"/>
      <c r="M94" s="398"/>
      <c r="N94" s="125"/>
      <c r="O94" s="199" t="str">
        <f ca="1">IF(OR(ISERROR(VLOOKUP($E$7,Index!$E$44:$G$67,2,FALSE)),ISERROR(J94/I94)),"OK",(IF(AND(J94/I94&gt;=VLOOKUP($E$7,Index!$E$44:$G$67,2,FALSE),OR(VLOOKUP($E$7,Index!$E$44:$G$67,3,FALSE)="",J94/I94&lt;=VLOOKUP($E$7,Index!$E$44:$G$67,3,FALSE))),"OK","ERROR")))</f>
        <v>OK</v>
      </c>
      <c r="P94" s="125"/>
      <c r="Q94" s="398"/>
      <c r="R94" s="398"/>
      <c r="S94" s="398"/>
      <c r="T94" s="11"/>
      <c r="U94" s="199" t="str">
        <f ca="1">IF(OR(ISERROR(VLOOKUP($E$7,Index!$E$44:$G$67,2,FALSE)),ISERROR(R94/Q94)),"OK",(IF(AND(R94/Q94&gt;=VLOOKUP($E$7,Index!$E$44:$G$67,2,FALSE),OR(VLOOKUP($E$7,Index!$E$44:$G$67,3,FALSE)="",R94/Q94&lt;=VLOOKUP($E$7,Index!$E$44:$G$67,3,FALSE))),"OK","ERROR")))</f>
        <v>OK</v>
      </c>
      <c r="V94" s="16"/>
    </row>
    <row r="95" spans="2:22" ht="10.15" customHeight="1">
      <c r="B95" s="15"/>
      <c r="C95" s="11"/>
      <c r="D95" s="99"/>
      <c r="E95" s="43"/>
      <c r="F95" s="44" t="s">
        <v>111</v>
      </c>
      <c r="G95" s="11"/>
      <c r="H95" s="400"/>
      <c r="I95" s="400"/>
      <c r="J95" s="400"/>
      <c r="K95" s="461" t="s">
        <v>66</v>
      </c>
      <c r="L95" s="400"/>
      <c r="M95" s="400"/>
      <c r="N95" s="125"/>
      <c r="O95" s="203" t="str">
        <f ca="1">IF(OR(ISERROR(VLOOKUP($E$7,Index!$E$44:$G$67,2,FALSE)),ISERROR(J95/I95)),"OK",(IF(AND(J95/I95&gt;=VLOOKUP($E$7,Index!$E$44:$G$67,2,FALSE),OR(VLOOKUP($E$7,Index!$E$44:$G$67,3,FALSE)="",J95/I95&lt;=VLOOKUP($E$7,Index!$E$44:$G$67,3,FALSE))),"OK","ERROR")))</f>
        <v>OK</v>
      </c>
      <c r="P95" s="125"/>
      <c r="Q95" s="400"/>
      <c r="R95" s="400"/>
      <c r="S95" s="400"/>
      <c r="T95" s="11"/>
      <c r="U95" s="203" t="str">
        <f ca="1">IF(OR(ISERROR(VLOOKUP($E$7,Index!$E$44:$G$67,2,FALSE)),ISERROR(R95/Q95)),"OK",(IF(AND(R95/Q95&gt;=VLOOKUP($E$7,Index!$E$44:$G$67,2,FALSE),OR(VLOOKUP($E$7,Index!$E$44:$G$67,3,FALSE)="",R95/Q95&lt;=VLOOKUP($E$7,Index!$E$44:$G$67,3,FALSE))),"OK","ERROR")))</f>
        <v>OK</v>
      </c>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s="184"/>
      <c r="R99" s="233" t="s">
        <v>572</v>
      </c>
      <c r="S99" s="184"/>
      <c r="T99" s="11"/>
      <c r="U99" s="209"/>
      <c r="V99" s="16"/>
    </row>
    <row r="100" spans="2:22" ht="41.45" customHeight="1">
      <c r="B100" s="15"/>
      <c r="C100" s="11"/>
      <c r="D100" s="155" t="s">
        <v>0</v>
      </c>
      <c r="E100" s="188" t="s">
        <v>11</v>
      </c>
      <c r="F100" s="156"/>
      <c r="G100" s="11"/>
      <c r="H100" s="158" t="s">
        <v>58</v>
      </c>
      <c r="I100" s="158" t="s">
        <v>70</v>
      </c>
      <c r="J100" s="335" t="s">
        <v>430</v>
      </c>
      <c r="K100" s="158" t="s">
        <v>12</v>
      </c>
      <c r="L100" s="158" t="s">
        <v>13</v>
      </c>
      <c r="M100" s="158" t="s">
        <v>14</v>
      </c>
      <c r="N100" s="205"/>
      <c r="O100" s="158" t="s">
        <v>641</v>
      </c>
      <c r="P100" s="205"/>
      <c r="Q100" s="158" t="s">
        <v>402</v>
      </c>
      <c r="R100" s="335" t="s">
        <v>593</v>
      </c>
      <c r="S100" s="158" t="s">
        <v>594</v>
      </c>
      <c r="T100" s="11"/>
      <c r="U100" s="158" t="s">
        <v>641</v>
      </c>
      <c r="V100" s="16"/>
    </row>
    <row r="101" spans="2:22" ht="10.15" customHeight="1">
      <c r="B101" s="15"/>
      <c r="C101" s="11"/>
      <c r="D101" s="97"/>
      <c r="E101" s="39"/>
      <c r="F101" s="40"/>
      <c r="G101" s="11"/>
      <c r="H101" s="98"/>
      <c r="I101" s="98"/>
      <c r="J101" s="131" t="s">
        <v>54</v>
      </c>
      <c r="K101" s="131" t="s">
        <v>54</v>
      </c>
      <c r="L101" s="131" t="s">
        <v>54</v>
      </c>
      <c r="M101" s="131" t="s">
        <v>54</v>
      </c>
      <c r="N101" s="205"/>
      <c r="O101" s="196" t="s">
        <v>54</v>
      </c>
      <c r="P101" s="205"/>
      <c r="Q101" s="131"/>
      <c r="R101" s="131" t="s">
        <v>54</v>
      </c>
      <c r="S101" s="131" t="s">
        <v>54</v>
      </c>
      <c r="T101" s="11"/>
      <c r="U101" s="196"/>
      <c r="V101" s="16"/>
    </row>
    <row r="102" spans="2:22" ht="10.15" customHeight="1">
      <c r="B102" s="15"/>
      <c r="C102" s="11"/>
      <c r="D102" s="159" t="s">
        <v>56</v>
      </c>
      <c r="E102" s="160" t="s">
        <v>2</v>
      </c>
      <c r="F102" s="42"/>
      <c r="G102" s="11"/>
      <c r="H102" s="135"/>
      <c r="I102" s="135"/>
      <c r="J102" s="132"/>
      <c r="K102" s="132"/>
      <c r="L102" s="132"/>
      <c r="M102" s="132"/>
      <c r="N102" s="205"/>
      <c r="O102" s="197"/>
      <c r="P102" s="205"/>
      <c r="Q102" s="132"/>
      <c r="R102" s="132"/>
      <c r="S102" s="132"/>
      <c r="T102" s="11"/>
      <c r="U102" s="197"/>
      <c r="V102" s="16"/>
    </row>
    <row r="103" spans="2:22" ht="10.15" customHeight="1">
      <c r="B103" s="15"/>
      <c r="C103" s="11"/>
      <c r="D103" s="159"/>
      <c r="E103" s="160"/>
      <c r="F103" s="42" t="s">
        <v>360</v>
      </c>
      <c r="G103" s="11"/>
      <c r="H103" s="135"/>
      <c r="I103" s="135"/>
      <c r="J103" s="132"/>
      <c r="K103" s="132"/>
      <c r="L103" s="132"/>
      <c r="M103" s="132"/>
      <c r="N103" s="205"/>
      <c r="O103" s="197"/>
      <c r="P103" s="205"/>
      <c r="Q103" s="132"/>
      <c r="R103" s="132"/>
      <c r="S103" s="132"/>
      <c r="T103" s="11"/>
      <c r="U103" s="197"/>
      <c r="V103" s="16"/>
    </row>
    <row r="104" spans="2:22" ht="10.15" customHeight="1">
      <c r="B104" s="15"/>
      <c r="C104" s="11"/>
      <c r="D104" s="100"/>
      <c r="E104" s="41"/>
      <c r="F104" s="226" t="s">
        <v>3</v>
      </c>
      <c r="G104" s="11"/>
      <c r="H104" s="139"/>
      <c r="I104" s="139"/>
      <c r="J104" s="139"/>
      <c r="K104" s="139"/>
      <c r="L104" s="139"/>
      <c r="M104" s="139"/>
      <c r="N104" s="125"/>
      <c r="O104" s="200"/>
      <c r="P104" s="125"/>
      <c r="Q104" s="139"/>
      <c r="R104" s="139"/>
      <c r="S104" s="139"/>
      <c r="T104" s="11"/>
      <c r="U104" s="200"/>
      <c r="V104" s="16"/>
    </row>
    <row r="105" spans="2:22" ht="10.15" customHeight="1">
      <c r="B105" s="15"/>
      <c r="C105" s="11"/>
      <c r="D105" s="100"/>
      <c r="E105" s="41"/>
      <c r="F105" s="227" t="s">
        <v>6</v>
      </c>
      <c r="G105" s="11"/>
      <c r="H105" s="398"/>
      <c r="I105" s="398"/>
      <c r="J105" s="398"/>
      <c r="K105" s="398"/>
      <c r="L105" s="398"/>
      <c r="M105" s="398"/>
      <c r="N105" s="125"/>
      <c r="O105" s="199" t="str">
        <f ca="1">IF(OR(ISERROR(VLOOKUP($E$7,Index!$E$44:$G$67,2,FALSE)),ISERROR(J105/I105)),"OK",(IF(AND(J105/I105&gt;=VLOOKUP($E$7,Index!$E$44:$G$67,2,FALSE),OR(VLOOKUP($E$7,Index!$E$44:$G$67,3,FALSE)="",J105/I105&lt;=VLOOKUP($E$7,Index!$E$44:$G$67,3,FALSE))),"OK","ERROR")))</f>
        <v>OK</v>
      </c>
      <c r="P105" s="125"/>
      <c r="Q105" s="398"/>
      <c r="R105" s="398"/>
      <c r="S105" s="398"/>
      <c r="T105" s="11"/>
      <c r="U105" s="199" t="str">
        <f ca="1">IF(OR(ISERROR(VLOOKUP($E$7,Index!$E$44:$G$67,2,FALSE)),ISERROR(R105/Q105)),"OK",(IF(AND(R105/Q105&gt;=VLOOKUP($E$7,Index!$E$44:$G$67,2,FALSE),OR(VLOOKUP($E$7,Index!$E$44:$G$67,3,FALSE)="",R105/Q105&lt;=VLOOKUP($E$7,Index!$E$44:$G$67,3,FALSE))),"OK","ERROR")))</f>
        <v>OK</v>
      </c>
      <c r="V105" s="16"/>
    </row>
    <row r="106" spans="2:22" ht="10.15" customHeight="1">
      <c r="B106" s="15"/>
      <c r="C106" s="11"/>
      <c r="D106" s="100"/>
      <c r="E106" s="41"/>
      <c r="F106" s="227" t="s">
        <v>7</v>
      </c>
      <c r="G106" s="11"/>
      <c r="H106" s="398"/>
      <c r="I106" s="398"/>
      <c r="J106" s="398"/>
      <c r="K106" s="398"/>
      <c r="L106" s="398"/>
      <c r="M106" s="398"/>
      <c r="N106" s="125"/>
      <c r="O106" s="199" t="str">
        <f ca="1">IF(OR(ISERROR(VLOOKUP($E$7,Index!$E$44:$G$67,2,FALSE)),ISERROR(J106/I106)),"OK",(IF(AND(J106/I106&gt;=VLOOKUP($E$7,Index!$E$44:$G$67,2,FALSE),OR(VLOOKUP($E$7,Index!$E$44:$G$67,3,FALSE)="",J106/I106&lt;=VLOOKUP($E$7,Index!$E$44:$G$67,3,FALSE))),"OK","ERROR")))</f>
        <v>OK</v>
      </c>
      <c r="P106" s="125"/>
      <c r="Q106" s="398"/>
      <c r="R106" s="398"/>
      <c r="S106" s="398"/>
      <c r="T106" s="11"/>
      <c r="U106" s="199" t="str">
        <f ca="1">IF(OR(ISERROR(VLOOKUP($E$7,Index!$E$44:$G$67,2,FALSE)),ISERROR(R106/Q106)),"OK",(IF(AND(R106/Q106&gt;=VLOOKUP($E$7,Index!$E$44:$G$67,2,FALSE),OR(VLOOKUP($E$7,Index!$E$44:$G$67,3,FALSE)="",R106/Q106&lt;=VLOOKUP($E$7,Index!$E$44:$G$67,3,FALSE))),"OK","ERROR")))</f>
        <v>OK</v>
      </c>
      <c r="V106" s="16"/>
    </row>
    <row r="107" spans="2:22" ht="10.15" customHeight="1">
      <c r="B107" s="15"/>
      <c r="C107" s="11"/>
      <c r="D107" s="100"/>
      <c r="E107" s="41"/>
      <c r="F107" s="227" t="s">
        <v>8</v>
      </c>
      <c r="G107" s="11"/>
      <c r="H107" s="398"/>
      <c r="I107" s="398"/>
      <c r="J107" s="398"/>
      <c r="K107" s="398"/>
      <c r="L107" s="398"/>
      <c r="M107" s="398"/>
      <c r="N107" s="125"/>
      <c r="O107" s="199" t="str">
        <f ca="1">IF(OR(ISERROR(VLOOKUP($E$7,Index!$E$44:$G$67,2,FALSE)),ISERROR(J107/I107)),"OK",(IF(AND(J107/I107&gt;=VLOOKUP($E$7,Index!$E$44:$G$67,2,FALSE),OR(VLOOKUP($E$7,Index!$E$44:$G$67,3,FALSE)="",J107/I107&lt;=VLOOKUP($E$7,Index!$E$44:$G$67,3,FALSE))),"OK","ERROR")))</f>
        <v>OK</v>
      </c>
      <c r="P107" s="125"/>
      <c r="Q107" s="398"/>
      <c r="R107" s="398"/>
      <c r="S107" s="398"/>
      <c r="T107" s="11"/>
      <c r="U107" s="199" t="str">
        <f ca="1">IF(OR(ISERROR(VLOOKUP($E$7,Index!$E$44:$G$67,2,FALSE)),ISERROR(R107/Q107)),"OK",(IF(AND(R107/Q107&gt;=VLOOKUP($E$7,Index!$E$44:$G$67,2,FALSE),OR(VLOOKUP($E$7,Index!$E$44:$G$67,3,FALSE)="",R107/Q107&lt;=VLOOKUP($E$7,Index!$E$44:$G$67,3,FALSE))),"OK","ERROR")))</f>
        <v>OK</v>
      </c>
      <c r="V107" s="16"/>
    </row>
    <row r="108" spans="2:22" ht="10.15" customHeight="1">
      <c r="B108" s="15"/>
      <c r="C108" s="11"/>
      <c r="D108" s="100"/>
      <c r="E108" s="41"/>
      <c r="F108" s="227"/>
      <c r="G108" s="11"/>
      <c r="H108" s="138"/>
      <c r="I108" s="138"/>
      <c r="J108" s="138"/>
      <c r="K108" s="138"/>
      <c r="L108" s="138"/>
      <c r="M108" s="138"/>
      <c r="N108" s="125"/>
      <c r="O108" s="213"/>
      <c r="P108" s="125"/>
      <c r="Q108" s="138"/>
      <c r="R108" s="138"/>
      <c r="S108" s="138"/>
      <c r="T108" s="11"/>
      <c r="U108" s="213"/>
      <c r="V108" s="16"/>
    </row>
    <row r="109" spans="2:22" ht="10.15" customHeight="1">
      <c r="B109" s="15"/>
      <c r="C109" s="11"/>
      <c r="D109" s="100"/>
      <c r="E109" s="41"/>
      <c r="F109" s="226" t="s">
        <v>9</v>
      </c>
      <c r="G109" s="11"/>
      <c r="H109" s="139"/>
      <c r="I109" s="139"/>
      <c r="J109" s="139"/>
      <c r="K109" s="139"/>
      <c r="L109" s="139"/>
      <c r="M109" s="139"/>
      <c r="N109" s="125"/>
      <c r="O109" s="200"/>
      <c r="P109" s="125"/>
      <c r="Q109" s="139"/>
      <c r="R109" s="139"/>
      <c r="S109" s="139"/>
      <c r="T109" s="11"/>
      <c r="U109" s="200"/>
      <c r="V109" s="16"/>
    </row>
    <row r="110" spans="2:22" ht="10.15" customHeight="1">
      <c r="B110" s="15"/>
      <c r="C110" s="11"/>
      <c r="D110" s="100"/>
      <c r="E110" s="41"/>
      <c r="F110" s="227" t="s">
        <v>22</v>
      </c>
      <c r="G110" s="11"/>
      <c r="H110" s="398"/>
      <c r="I110" s="398"/>
      <c r="J110" s="398"/>
      <c r="K110" s="398"/>
      <c r="L110" s="398"/>
      <c r="M110" s="398"/>
      <c r="N110" s="125"/>
      <c r="O110" s="199" t="str">
        <f ca="1">IF(OR(ISERROR(VLOOKUP($E$7,Index!$E$44:$G$67,2,FALSE)),ISERROR(J110/I110)),"OK",(IF(AND(J110/I110&gt;=VLOOKUP($E$7,Index!$E$44:$G$67,2,FALSE),OR(VLOOKUP($E$7,Index!$E$44:$G$67,3,FALSE)="",J110/I110&lt;=VLOOKUP($E$7,Index!$E$44:$G$67,3,FALSE))),"OK","ERROR")))</f>
        <v>OK</v>
      </c>
      <c r="P110" s="125"/>
      <c r="Q110" s="398"/>
      <c r="R110" s="398"/>
      <c r="S110" s="398"/>
      <c r="T110" s="11"/>
      <c r="U110" s="199" t="str">
        <f ca="1">IF(OR(ISERROR(VLOOKUP($E$7,Index!$E$44:$G$67,2,FALSE)),ISERROR(R110/Q110)),"OK",(IF(AND(R110/Q110&gt;=VLOOKUP($E$7,Index!$E$44:$G$67,2,FALSE),OR(VLOOKUP($E$7,Index!$E$44:$G$67,3,FALSE)="",R110/Q110&lt;=VLOOKUP($E$7,Index!$E$44:$G$67,3,FALSE))),"OK","ERROR")))</f>
        <v>OK</v>
      </c>
      <c r="V110" s="16"/>
    </row>
    <row r="111" spans="2:22" ht="10.15" customHeight="1">
      <c r="B111" s="15"/>
      <c r="C111" s="11"/>
      <c r="D111" s="100"/>
      <c r="E111" s="41"/>
      <c r="F111" s="227" t="s">
        <v>23</v>
      </c>
      <c r="G111" s="11"/>
      <c r="H111" s="398"/>
      <c r="I111" s="398"/>
      <c r="J111" s="398"/>
      <c r="K111" s="402" t="s">
        <v>66</v>
      </c>
      <c r="L111" s="398"/>
      <c r="M111" s="398"/>
      <c r="N111" s="125"/>
      <c r="O111" s="199" t="str">
        <f ca="1">IF(OR(ISERROR(VLOOKUP($E$7,Index!$E$44:$G$67,2,FALSE)),ISERROR(J111/I111)),"OK",(IF(AND(J111/I111&gt;=VLOOKUP($E$7,Index!$E$44:$G$67,2,FALSE),OR(VLOOKUP($E$7,Index!$E$44:$G$67,3,FALSE)="",J111/I111&lt;=VLOOKUP($E$7,Index!$E$44:$G$67,3,FALSE))),"OK","ERROR")))</f>
        <v>OK</v>
      </c>
      <c r="P111" s="125"/>
      <c r="Q111" s="398"/>
      <c r="R111" s="398"/>
      <c r="S111" s="398"/>
      <c r="T111" s="11"/>
      <c r="U111" s="199" t="str">
        <f ca="1">IF(OR(ISERROR(VLOOKUP($E$7,Index!$E$44:$G$67,2,FALSE)),ISERROR(R111/Q111)),"OK",(IF(AND(R111/Q111&gt;=VLOOKUP($E$7,Index!$E$44:$G$67,2,FALSE),OR(VLOOKUP($E$7,Index!$E$44:$G$67,3,FALSE)="",R111/Q111&lt;=VLOOKUP($E$7,Index!$E$44:$G$67,3,FALSE))),"OK","ERROR")))</f>
        <v>OK</v>
      </c>
      <c r="V111" s="16"/>
    </row>
    <row r="112" spans="2:22" ht="10.15" customHeight="1">
      <c r="B112" s="15"/>
      <c r="C112" s="11"/>
      <c r="D112" s="100"/>
      <c r="E112" s="41"/>
      <c r="F112" s="227" t="s">
        <v>57</v>
      </c>
      <c r="G112" s="11"/>
      <c r="H112" s="398"/>
      <c r="I112" s="398"/>
      <c r="J112" s="398"/>
      <c r="K112" s="402" t="s">
        <v>66</v>
      </c>
      <c r="L112" s="398"/>
      <c r="M112" s="398"/>
      <c r="N112" s="125"/>
      <c r="O112" s="199" t="str">
        <f ca="1">IF(OR(ISERROR(VLOOKUP($E$7,Index!$E$44:$G$67,2,FALSE)),ISERROR(J112/I112)),"OK",(IF(AND(J112/I112&gt;=VLOOKUP($E$7,Index!$E$44:$G$67,2,FALSE),OR(VLOOKUP($E$7,Index!$E$44:$G$67,3,FALSE)="",J112/I112&lt;=VLOOKUP($E$7,Index!$E$44:$G$67,3,FALSE))),"OK","ERROR")))</f>
        <v>OK</v>
      </c>
      <c r="P112" s="125"/>
      <c r="Q112" s="398"/>
      <c r="R112" s="398"/>
      <c r="S112" s="398"/>
      <c r="T112" s="11"/>
      <c r="U112" s="199" t="str">
        <f ca="1">IF(OR(ISERROR(VLOOKUP($E$7,Index!$E$44:$G$67,2,FALSE)),ISERROR(R112/Q112)),"OK",(IF(AND(R112/Q112&gt;=VLOOKUP($E$7,Index!$E$44:$G$67,2,FALSE),OR(VLOOKUP($E$7,Index!$E$44:$G$67,3,FALSE)="",R112/Q112&lt;=VLOOKUP($E$7,Index!$E$44:$G$67,3,FALSE))),"OK","ERROR")))</f>
        <v>OK</v>
      </c>
      <c r="V112" s="16"/>
    </row>
    <row r="113" spans="2:22" ht="10.15" customHeight="1">
      <c r="B113" s="15"/>
      <c r="C113" s="11"/>
      <c r="D113" s="100"/>
      <c r="E113" s="41"/>
      <c r="F113" s="227" t="s">
        <v>32</v>
      </c>
      <c r="G113" s="11"/>
      <c r="H113" s="398"/>
      <c r="I113" s="398"/>
      <c r="J113" s="398"/>
      <c r="K113" s="402" t="s">
        <v>66</v>
      </c>
      <c r="L113" s="398"/>
      <c r="M113" s="398"/>
      <c r="N113" s="125"/>
      <c r="O113" s="199" t="str">
        <f ca="1">IF(OR(ISERROR(VLOOKUP($E$7,Index!$E$44:$G$67,2,FALSE)),ISERROR(J113/I113)),"OK",(IF(AND(J113/I113&gt;=VLOOKUP($E$7,Index!$E$44:$G$67,2,FALSE),OR(VLOOKUP($E$7,Index!$E$44:$G$67,3,FALSE)="",J113/I113&lt;=VLOOKUP($E$7,Index!$E$44:$G$67,3,FALSE))),"OK","ERROR")))</f>
        <v>OK</v>
      </c>
      <c r="P113" s="125"/>
      <c r="Q113" s="398"/>
      <c r="R113" s="398"/>
      <c r="S113" s="398"/>
      <c r="T113" s="11"/>
      <c r="U113" s="199" t="str">
        <f ca="1">IF(OR(ISERROR(VLOOKUP($E$7,Index!$E$44:$G$67,2,FALSE)),ISERROR(R113/Q113)),"OK",(IF(AND(R113/Q113&gt;=VLOOKUP($E$7,Index!$E$44:$G$67,2,FALSE),OR(VLOOKUP($E$7,Index!$E$44:$G$67,3,FALSE)="",R113/Q113&lt;=VLOOKUP($E$7,Index!$E$44:$G$67,3,FALSE))),"OK","ERROR")))</f>
        <v>OK</v>
      </c>
      <c r="V113" s="16"/>
    </row>
    <row r="114" spans="2:22" ht="10.15" customHeight="1">
      <c r="B114" s="15"/>
      <c r="C114" s="11"/>
      <c r="D114" s="100"/>
      <c r="E114" s="41"/>
      <c r="F114" s="227" t="s">
        <v>8</v>
      </c>
      <c r="G114" s="11"/>
      <c r="H114" s="398"/>
      <c r="I114" s="398"/>
      <c r="J114" s="398"/>
      <c r="K114" s="398"/>
      <c r="L114" s="398"/>
      <c r="M114" s="398"/>
      <c r="N114" s="125"/>
      <c r="O114" s="199" t="str">
        <f ca="1">IF(OR(ISERROR(VLOOKUP($E$7,Index!$E$44:$G$67,2,FALSE)),ISERROR(J114/I114)),"OK",(IF(AND(J114/I114&gt;=VLOOKUP($E$7,Index!$E$44:$G$67,2,FALSE),OR(VLOOKUP($E$7,Index!$E$44:$G$67,3,FALSE)="",J114/I114&lt;=VLOOKUP($E$7,Index!$E$44:$G$67,3,FALSE))),"OK","ERROR")))</f>
        <v>OK</v>
      </c>
      <c r="P114" s="125"/>
      <c r="Q114" s="398"/>
      <c r="R114" s="398"/>
      <c r="S114" s="398"/>
      <c r="T114" s="11"/>
      <c r="U114" s="199" t="str">
        <f ca="1">IF(OR(ISERROR(VLOOKUP($E$7,Index!$E$44:$G$67,2,FALSE)),ISERROR(R114/Q114)),"OK",(IF(AND(R114/Q114&gt;=VLOOKUP($E$7,Index!$E$44:$G$67,2,FALSE),OR(VLOOKUP($E$7,Index!$E$44:$G$67,3,FALSE)="",R114/Q114&lt;=VLOOKUP($E$7,Index!$E$44:$G$67,3,FALSE))),"OK","ERROR")))</f>
        <v>OK</v>
      </c>
      <c r="V114" s="16"/>
    </row>
    <row r="115" spans="2:22" ht="10.15" customHeight="1">
      <c r="B115" s="15"/>
      <c r="C115" s="11"/>
      <c r="D115" s="100"/>
      <c r="E115" s="41"/>
      <c r="F115" s="227"/>
      <c r="G115" s="11"/>
      <c r="H115" s="138"/>
      <c r="I115" s="138"/>
      <c r="J115" s="138"/>
      <c r="K115" s="138"/>
      <c r="L115" s="138"/>
      <c r="M115" s="138"/>
      <c r="N115" s="125"/>
      <c r="O115" s="213"/>
      <c r="P115" s="125"/>
      <c r="Q115" s="138"/>
      <c r="R115" s="138"/>
      <c r="S115" s="138"/>
      <c r="T115" s="11"/>
      <c r="U115" s="213"/>
      <c r="V115" s="16"/>
    </row>
    <row r="116" spans="2:22" ht="10.15" customHeight="1">
      <c r="B116" s="15"/>
      <c r="C116" s="11"/>
      <c r="D116" s="159"/>
      <c r="E116" s="160"/>
      <c r="F116" s="42" t="s">
        <v>361</v>
      </c>
      <c r="G116" s="11"/>
      <c r="H116" s="135"/>
      <c r="I116" s="135"/>
      <c r="J116" s="132"/>
      <c r="K116" s="132"/>
      <c r="L116" s="132"/>
      <c r="M116" s="132"/>
      <c r="N116" s="205"/>
      <c r="O116" s="197"/>
      <c r="P116" s="205"/>
      <c r="Q116" s="132"/>
      <c r="R116" s="132"/>
      <c r="S116" s="132"/>
      <c r="T116" s="11"/>
      <c r="U116" s="197"/>
      <c r="V116" s="16"/>
    </row>
    <row r="117" spans="2:22" ht="10.15" customHeight="1">
      <c r="B117" s="15"/>
      <c r="C117" s="11"/>
      <c r="D117" s="100"/>
      <c r="E117" s="41"/>
      <c r="F117" s="226" t="s">
        <v>3</v>
      </c>
      <c r="G117" s="11"/>
      <c r="H117" s="139"/>
      <c r="I117" s="139"/>
      <c r="J117" s="139"/>
      <c r="K117" s="139"/>
      <c r="L117" s="139"/>
      <c r="M117" s="139"/>
      <c r="N117" s="125"/>
      <c r="O117" s="200"/>
      <c r="P117" s="125"/>
      <c r="Q117" s="139"/>
      <c r="R117" s="139"/>
      <c r="S117" s="139"/>
      <c r="T117" s="11"/>
      <c r="U117" s="200"/>
      <c r="V117" s="16"/>
    </row>
    <row r="118" spans="2:22" ht="10.15" customHeight="1">
      <c r="B118" s="15"/>
      <c r="C118" s="11"/>
      <c r="D118" s="100"/>
      <c r="E118" s="41"/>
      <c r="F118" s="227" t="s">
        <v>6</v>
      </c>
      <c r="G118" s="11"/>
      <c r="H118" s="398"/>
      <c r="I118" s="398"/>
      <c r="J118" s="398"/>
      <c r="K118" s="398"/>
      <c r="L118" s="398"/>
      <c r="M118" s="398"/>
      <c r="N118" s="125"/>
      <c r="O118" s="199" t="str">
        <f ca="1">IF(OR(ISERROR(VLOOKUP($E$7,Index!$E$44:$G$67,2,FALSE)),ISERROR(J118/I118)),"OK",(IF(AND(J118/I118&gt;=VLOOKUP($E$7,Index!$E$44:$G$67,2,FALSE),OR(VLOOKUP($E$7,Index!$E$44:$G$67,3,FALSE)="",J118/I118&lt;=VLOOKUP($E$7,Index!$E$44:$G$67,3,FALSE))),"OK","ERROR")))</f>
        <v>OK</v>
      </c>
      <c r="P118" s="125"/>
      <c r="Q118" s="398"/>
      <c r="R118" s="398"/>
      <c r="S118" s="398"/>
      <c r="T118" s="11"/>
      <c r="U118" s="199" t="str">
        <f ca="1">IF(OR(ISERROR(VLOOKUP($E$7,Index!$E$44:$G$67,2,FALSE)),ISERROR(R118/Q118)),"OK",(IF(AND(R118/Q118&gt;=VLOOKUP($E$7,Index!$E$44:$G$67,2,FALSE),OR(VLOOKUP($E$7,Index!$E$44:$G$67,3,FALSE)="",R118/Q118&lt;=VLOOKUP($E$7,Index!$E$44:$G$67,3,FALSE))),"OK","ERROR")))</f>
        <v>OK</v>
      </c>
      <c r="V118" s="16"/>
    </row>
    <row r="119" spans="2:22" ht="10.15" customHeight="1">
      <c r="B119" s="15"/>
      <c r="C119" s="11"/>
      <c r="D119" s="100"/>
      <c r="E119" s="41"/>
      <c r="F119" s="227" t="s">
        <v>7</v>
      </c>
      <c r="G119" s="11"/>
      <c r="H119" s="398"/>
      <c r="I119" s="398"/>
      <c r="J119" s="398"/>
      <c r="K119" s="398"/>
      <c r="L119" s="398"/>
      <c r="M119" s="398"/>
      <c r="N119" s="125"/>
      <c r="O119" s="199" t="str">
        <f ca="1">IF(OR(ISERROR(VLOOKUP($E$7,Index!$E$44:$G$67,2,FALSE)),ISERROR(J119/I119)),"OK",(IF(AND(J119/I119&gt;=VLOOKUP($E$7,Index!$E$44:$G$67,2,FALSE),OR(VLOOKUP($E$7,Index!$E$44:$G$67,3,FALSE)="",J119/I119&lt;=VLOOKUP($E$7,Index!$E$44:$G$67,3,FALSE))),"OK","ERROR")))</f>
        <v>OK</v>
      </c>
      <c r="P119" s="125"/>
      <c r="Q119" s="398"/>
      <c r="R119" s="398"/>
      <c r="S119" s="398"/>
      <c r="T119" s="11"/>
      <c r="U119" s="199" t="str">
        <f ca="1">IF(OR(ISERROR(VLOOKUP($E$7,Index!$E$44:$G$67,2,FALSE)),ISERROR(R119/Q119)),"OK",(IF(AND(R119/Q119&gt;=VLOOKUP($E$7,Index!$E$44:$G$67,2,FALSE),OR(VLOOKUP($E$7,Index!$E$44:$G$67,3,FALSE)="",R119/Q119&lt;=VLOOKUP($E$7,Index!$E$44:$G$67,3,FALSE))),"OK","ERROR")))</f>
        <v>OK</v>
      </c>
      <c r="V119" s="16"/>
    </row>
    <row r="120" spans="2:22" ht="10.15" customHeight="1">
      <c r="B120" s="15"/>
      <c r="C120" s="11"/>
      <c r="D120" s="100"/>
      <c r="E120" s="41"/>
      <c r="F120" s="227" t="s">
        <v>8</v>
      </c>
      <c r="G120" s="11"/>
      <c r="H120" s="398"/>
      <c r="I120" s="398"/>
      <c r="J120" s="398"/>
      <c r="K120" s="398"/>
      <c r="L120" s="398"/>
      <c r="M120" s="398"/>
      <c r="N120" s="125"/>
      <c r="O120" s="199" t="str">
        <f ca="1">IF(OR(ISERROR(VLOOKUP($E$7,Index!$E$44:$G$67,2,FALSE)),ISERROR(J120/I120)),"OK",(IF(AND(J120/I120&gt;=VLOOKUP($E$7,Index!$E$44:$G$67,2,FALSE),OR(VLOOKUP($E$7,Index!$E$44:$G$67,3,FALSE)="",J120/I120&lt;=VLOOKUP($E$7,Index!$E$44:$G$67,3,FALSE))),"OK","ERROR")))</f>
        <v>OK</v>
      </c>
      <c r="P120" s="125"/>
      <c r="Q120" s="398"/>
      <c r="R120" s="398"/>
      <c r="S120" s="398"/>
      <c r="T120" s="11"/>
      <c r="U120" s="199" t="str">
        <f ca="1">IF(OR(ISERROR(VLOOKUP($E$7,Index!$E$44:$G$67,2,FALSE)),ISERROR(R120/Q120)),"OK",(IF(AND(R120/Q120&gt;=VLOOKUP($E$7,Index!$E$44:$G$67,2,FALSE),OR(VLOOKUP($E$7,Index!$E$44:$G$67,3,FALSE)="",R120/Q120&lt;=VLOOKUP($E$7,Index!$E$44:$G$67,3,FALSE))),"OK","ERROR")))</f>
        <v>OK</v>
      </c>
      <c r="V120" s="16"/>
    </row>
    <row r="121" spans="2:22" ht="10.15" customHeight="1">
      <c r="B121" s="15"/>
      <c r="C121" s="11"/>
      <c r="D121" s="100"/>
      <c r="E121" s="41"/>
      <c r="F121" s="227"/>
      <c r="G121" s="11"/>
      <c r="H121" s="138"/>
      <c r="I121" s="138"/>
      <c r="J121" s="138"/>
      <c r="K121" s="138"/>
      <c r="L121" s="138"/>
      <c r="M121" s="138"/>
      <c r="N121" s="125"/>
      <c r="O121" s="213"/>
      <c r="P121" s="125"/>
      <c r="Q121" s="138"/>
      <c r="R121" s="138"/>
      <c r="S121" s="138"/>
      <c r="T121" s="11"/>
      <c r="U121" s="213"/>
      <c r="V121" s="16"/>
    </row>
    <row r="122" spans="2:22" ht="10.15" customHeight="1">
      <c r="B122" s="15"/>
      <c r="C122" s="11"/>
      <c r="D122" s="100"/>
      <c r="E122" s="41"/>
      <c r="F122" s="226" t="s">
        <v>9</v>
      </c>
      <c r="G122" s="11"/>
      <c r="H122" s="139"/>
      <c r="I122" s="139"/>
      <c r="J122" s="139"/>
      <c r="K122" s="139"/>
      <c r="L122" s="139"/>
      <c r="M122" s="139"/>
      <c r="N122" s="125"/>
      <c r="O122" s="200"/>
      <c r="P122" s="125"/>
      <c r="Q122" s="139"/>
      <c r="R122" s="139"/>
      <c r="S122" s="139"/>
      <c r="T122" s="11"/>
      <c r="U122" s="200"/>
      <c r="V122" s="16"/>
    </row>
    <row r="123" spans="2:22" ht="10.15" customHeight="1">
      <c r="B123" s="15"/>
      <c r="C123" s="11"/>
      <c r="D123" s="100"/>
      <c r="E123" s="41"/>
      <c r="F123" s="227" t="s">
        <v>22</v>
      </c>
      <c r="G123" s="11"/>
      <c r="H123" s="398"/>
      <c r="I123" s="398"/>
      <c r="J123" s="398"/>
      <c r="K123" s="398"/>
      <c r="L123" s="398"/>
      <c r="M123" s="398"/>
      <c r="N123" s="125"/>
      <c r="O123" s="199" t="str">
        <f ca="1">IF(OR(ISERROR(VLOOKUP($E$7,Index!$E$44:$G$67,2,FALSE)),ISERROR(J123/I123)),"OK",(IF(AND(J123/I123&gt;=VLOOKUP($E$7,Index!$E$44:$G$67,2,FALSE),OR(VLOOKUP($E$7,Index!$E$44:$G$67,3,FALSE)="",J123/I123&lt;=VLOOKUP($E$7,Index!$E$44:$G$67,3,FALSE))),"OK","ERROR")))</f>
        <v>OK</v>
      </c>
      <c r="P123" s="125"/>
      <c r="Q123" s="398"/>
      <c r="R123" s="398"/>
      <c r="S123" s="398"/>
      <c r="T123" s="11"/>
      <c r="U123" s="199" t="str">
        <f ca="1">IF(OR(ISERROR(VLOOKUP($E$7,Index!$E$44:$G$67,2,FALSE)),ISERROR(R123/Q123)),"OK",(IF(AND(R123/Q123&gt;=VLOOKUP($E$7,Index!$E$44:$G$67,2,FALSE),OR(VLOOKUP($E$7,Index!$E$44:$G$67,3,FALSE)="",R123/Q123&lt;=VLOOKUP($E$7,Index!$E$44:$G$67,3,FALSE))),"OK","ERROR")))</f>
        <v>OK</v>
      </c>
      <c r="V123" s="16"/>
    </row>
    <row r="124" spans="2:22" ht="10.15" customHeight="1">
      <c r="B124" s="15"/>
      <c r="C124" s="11"/>
      <c r="D124" s="100"/>
      <c r="E124" s="41"/>
      <c r="F124" s="227" t="s">
        <v>23</v>
      </c>
      <c r="G124" s="11"/>
      <c r="H124" s="398"/>
      <c r="I124" s="398"/>
      <c r="J124" s="398"/>
      <c r="K124" s="402" t="s">
        <v>66</v>
      </c>
      <c r="L124" s="398"/>
      <c r="M124" s="398"/>
      <c r="N124" s="125"/>
      <c r="O124" s="199" t="str">
        <f ca="1">IF(OR(ISERROR(VLOOKUP($E$7,Index!$E$44:$G$67,2,FALSE)),ISERROR(J124/I124)),"OK",(IF(AND(J124/I124&gt;=VLOOKUP($E$7,Index!$E$44:$G$67,2,FALSE),OR(VLOOKUP($E$7,Index!$E$44:$G$67,3,FALSE)="",J124/I124&lt;=VLOOKUP($E$7,Index!$E$44:$G$67,3,FALSE))),"OK","ERROR")))</f>
        <v>OK</v>
      </c>
      <c r="P124" s="125"/>
      <c r="Q124" s="398"/>
      <c r="R124" s="398"/>
      <c r="S124" s="398"/>
      <c r="T124" s="11"/>
      <c r="U124" s="199" t="str">
        <f ca="1">IF(OR(ISERROR(VLOOKUP($E$7,Index!$E$44:$G$67,2,FALSE)),ISERROR(R124/Q124)),"OK",(IF(AND(R124/Q124&gt;=VLOOKUP($E$7,Index!$E$44:$G$67,2,FALSE),OR(VLOOKUP($E$7,Index!$E$44:$G$67,3,FALSE)="",R124/Q124&lt;=VLOOKUP($E$7,Index!$E$44:$G$67,3,FALSE))),"OK","ERROR")))</f>
        <v>OK</v>
      </c>
      <c r="V124" s="16"/>
    </row>
    <row r="125" spans="2:22" ht="10.15" customHeight="1">
      <c r="B125" s="15"/>
      <c r="C125" s="11"/>
      <c r="D125" s="100"/>
      <c r="E125" s="41"/>
      <c r="F125" s="227" t="s">
        <v>57</v>
      </c>
      <c r="G125" s="11"/>
      <c r="H125" s="398"/>
      <c r="I125" s="398"/>
      <c r="J125" s="398"/>
      <c r="K125" s="402" t="s">
        <v>66</v>
      </c>
      <c r="L125" s="398"/>
      <c r="M125" s="398"/>
      <c r="N125" s="125"/>
      <c r="O125" s="199" t="str">
        <f ca="1">IF(OR(ISERROR(VLOOKUP($E$7,Index!$E$44:$G$67,2,FALSE)),ISERROR(J125/I125)),"OK",(IF(AND(J125/I125&gt;=VLOOKUP($E$7,Index!$E$44:$G$67,2,FALSE),OR(VLOOKUP($E$7,Index!$E$44:$G$67,3,FALSE)="",J125/I125&lt;=VLOOKUP($E$7,Index!$E$44:$G$67,3,FALSE))),"OK","ERROR")))</f>
        <v>OK</v>
      </c>
      <c r="P125" s="125"/>
      <c r="Q125" s="398"/>
      <c r="R125" s="398"/>
      <c r="S125" s="398"/>
      <c r="T125" s="11"/>
      <c r="U125" s="199" t="str">
        <f ca="1">IF(OR(ISERROR(VLOOKUP($E$7,Index!$E$44:$G$67,2,FALSE)),ISERROR(R125/Q125)),"OK",(IF(AND(R125/Q125&gt;=VLOOKUP($E$7,Index!$E$44:$G$67,2,FALSE),OR(VLOOKUP($E$7,Index!$E$44:$G$67,3,FALSE)="",R125/Q125&lt;=VLOOKUP($E$7,Index!$E$44:$G$67,3,FALSE))),"OK","ERROR")))</f>
        <v>OK</v>
      </c>
      <c r="V125" s="16"/>
    </row>
    <row r="126" spans="2:22" ht="10.15" customHeight="1">
      <c r="B126" s="15"/>
      <c r="C126" s="11"/>
      <c r="D126" s="100"/>
      <c r="E126" s="41"/>
      <c r="F126" s="227" t="s">
        <v>32</v>
      </c>
      <c r="G126" s="11"/>
      <c r="H126" s="398"/>
      <c r="I126" s="398"/>
      <c r="J126" s="398"/>
      <c r="K126" s="402" t="s">
        <v>66</v>
      </c>
      <c r="L126" s="398"/>
      <c r="M126" s="398"/>
      <c r="N126" s="125"/>
      <c r="O126" s="199" t="str">
        <f ca="1">IF(OR(ISERROR(VLOOKUP($E$7,Index!$E$44:$G$67,2,FALSE)),ISERROR(J126/I126)),"OK",(IF(AND(J126/I126&gt;=VLOOKUP($E$7,Index!$E$44:$G$67,2,FALSE),OR(VLOOKUP($E$7,Index!$E$44:$G$67,3,FALSE)="",J126/I126&lt;=VLOOKUP($E$7,Index!$E$44:$G$67,3,FALSE))),"OK","ERROR")))</f>
        <v>OK</v>
      </c>
      <c r="P126" s="125"/>
      <c r="Q126" s="398"/>
      <c r="R126" s="398"/>
      <c r="S126" s="398"/>
      <c r="T126" s="11"/>
      <c r="U126" s="199" t="str">
        <f ca="1">IF(OR(ISERROR(VLOOKUP($E$7,Index!$E$44:$G$67,2,FALSE)),ISERROR(R126/Q126)),"OK",(IF(AND(R126/Q126&gt;=VLOOKUP($E$7,Index!$E$44:$G$67,2,FALSE),OR(VLOOKUP($E$7,Index!$E$44:$G$67,3,FALSE)="",R126/Q126&lt;=VLOOKUP($E$7,Index!$E$44:$G$67,3,FALSE))),"OK","ERROR")))</f>
        <v>OK</v>
      </c>
      <c r="V126" s="16"/>
    </row>
    <row r="127" spans="2:22" ht="10.15" customHeight="1">
      <c r="B127" s="15"/>
      <c r="C127" s="11"/>
      <c r="D127" s="100"/>
      <c r="E127" s="41"/>
      <c r="F127" s="227" t="s">
        <v>8</v>
      </c>
      <c r="G127" s="11"/>
      <c r="H127" s="398"/>
      <c r="I127" s="398"/>
      <c r="J127" s="398"/>
      <c r="K127" s="398"/>
      <c r="L127" s="398"/>
      <c r="M127" s="398"/>
      <c r="N127" s="125"/>
      <c r="O127" s="199" t="str">
        <f ca="1">IF(OR(ISERROR(VLOOKUP($E$7,Index!$E$44:$G$67,2,FALSE)),ISERROR(J127/I127)),"OK",(IF(AND(J127/I127&gt;=VLOOKUP($E$7,Index!$E$44:$G$67,2,FALSE),OR(VLOOKUP($E$7,Index!$E$44:$G$67,3,FALSE)="",J127/I127&lt;=VLOOKUP($E$7,Index!$E$44:$G$67,3,FALSE))),"OK","ERROR")))</f>
        <v>OK</v>
      </c>
      <c r="P127" s="125"/>
      <c r="Q127" s="398"/>
      <c r="R127" s="398"/>
      <c r="S127" s="398"/>
      <c r="T127" s="11"/>
      <c r="U127" s="199" t="str">
        <f ca="1">IF(OR(ISERROR(VLOOKUP($E$7,Index!$E$44:$G$67,2,FALSE)),ISERROR(R127/Q127)),"OK",(IF(AND(R127/Q127&gt;=VLOOKUP($E$7,Index!$E$44:$G$67,2,FALSE),OR(VLOOKUP($E$7,Index!$E$44:$G$67,3,FALSE)="",R127/Q127&lt;=VLOOKUP($E$7,Index!$E$44:$G$67,3,FALSE))),"OK","ERROR")))</f>
        <v>OK</v>
      </c>
      <c r="V127" s="16"/>
    </row>
    <row r="128" spans="2:22" ht="10.15" customHeight="1">
      <c r="B128" s="15"/>
      <c r="C128" s="11"/>
      <c r="D128" s="100"/>
      <c r="E128" s="160" t="s">
        <v>15</v>
      </c>
      <c r="F128" s="42"/>
      <c r="G128" s="11"/>
      <c r="H128" s="139"/>
      <c r="I128" s="139"/>
      <c r="J128" s="139"/>
      <c r="K128" s="139"/>
      <c r="L128" s="139"/>
      <c r="M128" s="139"/>
      <c r="N128" s="125"/>
      <c r="O128" s="200"/>
      <c r="P128" s="125"/>
      <c r="Q128" s="139"/>
      <c r="R128" s="139"/>
      <c r="S128" s="139"/>
      <c r="T128" s="11"/>
      <c r="U128" s="200"/>
      <c r="V128" s="16"/>
    </row>
    <row r="129" spans="1:22" ht="10.15" customHeight="1">
      <c r="B129" s="15"/>
      <c r="C129" s="11"/>
      <c r="D129" s="100"/>
      <c r="E129" s="160"/>
      <c r="F129" s="42" t="s">
        <v>360</v>
      </c>
      <c r="G129" s="11"/>
      <c r="H129" s="139"/>
      <c r="I129" s="139"/>
      <c r="J129" s="139"/>
      <c r="K129" s="139"/>
      <c r="L129" s="139"/>
      <c r="M129" s="139"/>
      <c r="N129" s="125"/>
      <c r="O129" s="200"/>
      <c r="P129" s="125"/>
      <c r="Q129" s="139"/>
      <c r="R129" s="139"/>
      <c r="S129" s="139"/>
      <c r="T129" s="11"/>
      <c r="U129" s="200"/>
      <c r="V129" s="16"/>
    </row>
    <row r="130" spans="1:22" ht="10.15" customHeight="1">
      <c r="B130" s="15"/>
      <c r="C130" s="11"/>
      <c r="D130" s="100"/>
      <c r="E130" s="160"/>
      <c r="F130" s="227" t="s">
        <v>16</v>
      </c>
      <c r="G130" s="11"/>
      <c r="H130" s="136"/>
      <c r="I130" s="136"/>
      <c r="J130" s="136"/>
      <c r="K130" s="136"/>
      <c r="L130" s="136"/>
      <c r="M130" s="136"/>
      <c r="N130" s="125"/>
      <c r="O130" s="199" t="str">
        <f ca="1">IF(OR(ISERROR(VLOOKUP($E$7,Index!$E$44:$G$67,2,FALSE)),ISERROR(J130/I130)),"OK",(IF(AND(J130/I130&gt;=VLOOKUP($E$7,Index!$E$44:$G$67,2,FALSE),OR(VLOOKUP($E$7,Index!$E$44:$G$67,3,FALSE)="",J130/I130&lt;=VLOOKUP($E$7,Index!$E$44:$G$67,3,FALSE))),"OK","ERROR")))</f>
        <v>OK</v>
      </c>
      <c r="P130" s="125"/>
      <c r="Q130" s="136"/>
      <c r="R130" s="136"/>
      <c r="S130" s="136"/>
      <c r="T130" s="11"/>
      <c r="U130" s="199" t="str">
        <f ca="1">IF(OR(ISERROR(VLOOKUP($E$7,Index!$E$44:$G$67,2,FALSE)),ISERROR(R130/Q130)),"OK",(IF(AND(R130/Q130&gt;=VLOOKUP($E$7,Index!$E$44:$G$67,2,FALSE),OR(VLOOKUP($E$7,Index!$E$44:$G$67,3,FALSE)="",R130/Q130&lt;=VLOOKUP($E$7,Index!$E$44:$G$67,3,FALSE))),"OK","ERROR")))</f>
        <v>OK</v>
      </c>
      <c r="V130" s="16"/>
    </row>
    <row r="131" spans="1:22" ht="10.15" customHeight="1">
      <c r="B131" s="15"/>
      <c r="C131" s="11"/>
      <c r="D131" s="100"/>
      <c r="E131" s="41"/>
      <c r="F131" s="227"/>
      <c r="G131" s="11"/>
      <c r="H131" s="138"/>
      <c r="I131" s="138"/>
      <c r="J131" s="138"/>
      <c r="K131" s="138"/>
      <c r="L131" s="138"/>
      <c r="M131" s="138"/>
      <c r="N131" s="125"/>
      <c r="O131" s="213"/>
      <c r="P131" s="125"/>
      <c r="Q131" s="138"/>
      <c r="R131" s="138"/>
      <c r="S131" s="138"/>
      <c r="T131" s="11"/>
      <c r="U131" s="213"/>
      <c r="V131" s="16"/>
    </row>
    <row r="132" spans="1:22" ht="10.15" customHeight="1">
      <c r="B132" s="15"/>
      <c r="C132" s="11"/>
      <c r="D132" s="100"/>
      <c r="E132" s="160"/>
      <c r="F132" s="42" t="s">
        <v>361</v>
      </c>
      <c r="G132" s="11"/>
      <c r="H132" s="139"/>
      <c r="I132" s="139"/>
      <c r="J132" s="139"/>
      <c r="K132" s="139"/>
      <c r="L132" s="139"/>
      <c r="M132" s="139"/>
      <c r="N132" s="125"/>
      <c r="O132" s="200"/>
      <c r="P132" s="125"/>
      <c r="Q132" s="139"/>
      <c r="R132" s="139"/>
      <c r="S132" s="139"/>
      <c r="T132" s="11"/>
      <c r="U132" s="213"/>
      <c r="V132" s="16"/>
    </row>
    <row r="133" spans="1:22" ht="10.15" customHeight="1">
      <c r="B133" s="15"/>
      <c r="C133" s="11"/>
      <c r="D133" s="99"/>
      <c r="E133" s="239"/>
      <c r="F133" s="231" t="s">
        <v>16</v>
      </c>
      <c r="G133" s="11"/>
      <c r="H133" s="142"/>
      <c r="I133" s="142"/>
      <c r="J133" s="142"/>
      <c r="K133" s="142"/>
      <c r="L133" s="142"/>
      <c r="M133" s="142"/>
      <c r="N133" s="125"/>
      <c r="O133" s="203" t="str">
        <f ca="1">IF(OR(ISERROR(VLOOKUP($E$7,Index!$E$44:$G$67,2,FALSE)),ISERROR(J133/I133)),"OK",(IF(AND(J133/I133&gt;=VLOOKUP($E$7,Index!$E$44:$G$67,2,FALSE),OR(VLOOKUP($E$7,Index!$E$44:$G$67,3,FALSE)="",J133/I133&lt;=VLOOKUP($E$7,Index!$E$44:$G$67,3,FALSE))),"OK","ERROR")))</f>
        <v>OK</v>
      </c>
      <c r="P133" s="125"/>
      <c r="Q133" s="142"/>
      <c r="R133" s="142"/>
      <c r="S133" s="142"/>
      <c r="T133" s="11"/>
      <c r="U133" s="203" t="str">
        <f ca="1">IF(OR(ISERROR(VLOOKUP($E$7,Index!$E$44:$G$67,2,FALSE)),ISERROR(R133/Q133)),"OK",(IF(AND(R133/Q133&gt;=VLOOKUP($E$7,Index!$E$44:$G$67,2,FALSE),OR(VLOOKUP($E$7,Index!$E$44:$G$67,3,FALSE)="",R133/Q133&lt;=VLOOKUP($E$7,Index!$E$44:$G$67,3,FALSE))),"OK","ERROR")))</f>
        <v>OK</v>
      </c>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A151" s="303" t="s">
        <v>298</v>
      </c>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299</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299</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A164" s="303" t="s">
        <v>116</v>
      </c>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A171" s="303" t="s">
        <v>116</v>
      </c>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A178" s="303" t="s">
        <v>116</v>
      </c>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H89:M89 H91:J92 L91:M92 H94:J95 L94:M95 H105:M107 H114:M114 L111:M113 H111:J113 H110:M110 H118:M120 H127:M127 L124:M126 H124:J126 H123:M123 H130:M130 H133:M133" name="inforce_L"/>
    <protectedRange sqref="H35:M39 H47:M47 L44:M46 H44:J46 H42:M43 H51:M55 H63:M63 L60:M62 H60:J62 H58:M59 H66:M68 L74:M74 H74:J74 H71:M73 H76:J82 L76:M82" name="inforce_NL"/>
    <protectedRange sqref="Q89:S89 Q91:S92 Q94:S95 Q105:S107 Q110:S114 Q118:S120 Q123:S127 Q130:S130 Q133:S133" name="claims_L"/>
    <protectedRange sqref="Q35:S39 Q42:S47 Q51:S55 Q58:S63 Q66:S68 Q71:S74 Q76:S82" name="claims_NL"/>
  </protectedRanges>
  <mergeCells count="11">
    <mergeCell ref="D18:D19"/>
    <mergeCell ref="E18:H18"/>
    <mergeCell ref="E19:F19"/>
    <mergeCell ref="G19:H19"/>
    <mergeCell ref="E20:F20"/>
    <mergeCell ref="G20:H20"/>
    <mergeCell ref="E21:F21"/>
    <mergeCell ref="G21:H21"/>
    <mergeCell ref="H27:M27"/>
    <mergeCell ref="Q27:S27"/>
    <mergeCell ref="E7:F7"/>
  </mergeCells>
  <phoneticPr fontId="22" type="noConversion"/>
  <conditionalFormatting sqref="O1:O1048576 U1:U1048576">
    <cfRule type="containsText" dxfId="186" priority="1" operator="containsText" text="ERROR">
      <formula>NOT(ISERROR(SEARCH("ERROR",O1)))</formula>
    </cfRule>
  </conditionalFormatting>
  <pageMargins left="0.7" right="0.7" top="0.75" bottom="0.75" header="0.3" footer="0.3"/>
  <pageSetup paperSize="9" orientation="portrait" horizontalDpi="30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sheetPr>
  <dimension ref="A2: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88" customWidth="1"/>
    <col min="11" max="11" width="20.5703125" style="388" customWidth="1"/>
    <col min="12" max="13" width="15.5703125" style="388" customWidth="1"/>
    <col min="14" max="14" width="3.5703125" style="388" customWidth="1"/>
    <col min="15" max="15" width="15.5703125" style="195" customWidth="1"/>
    <col min="16" max="16" width="3.5703125" style="388" customWidth="1"/>
    <col min="17" max="19" width="15.5703125" style="388" customWidth="1"/>
    <col min="20" max="20" width="3.5703125" style="4" customWidth="1"/>
    <col min="21" max="21" width="15.5703125" style="195" customWidth="1"/>
    <col min="22" max="22" width="3.5703125" style="4" customWidth="1"/>
    <col min="23" max="23" width="3.5703125" style="303" customWidth="1"/>
    <col min="24" max="16384" width="8.7109375" style="391"/>
  </cols>
  <sheetData>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&lt;L3.1N-x&gt;</v>
      </c>
      <c r="C5" s="1"/>
    </row>
    <row r="6" spans="2:22" ht="12.75">
      <c r="B6" s="1" t="s">
        <v>554</v>
      </c>
    </row>
    <row r="7" spans="2:22" ht="12.75">
      <c r="B7" s="181" t="s">
        <v>693</v>
      </c>
      <c r="E7" s="554" t="str">
        <f ca="1">IFERROR(VLOOKUP(MID(CELL("filename",A1),FIND("L3.1N-",CELL("filename",A1))+6,255),Index!$D$44:$E$67,2,FALSE),"[Please rename this tab in the format of &lt;L3.1N-x&gt;.]")</f>
        <v>[Please rename this tab in the format of &lt;L3.1N-x&gt;.]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680</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688</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1" t="s">
        <v>667</v>
      </c>
      <c r="F18" s="551"/>
      <c r="G18" s="551"/>
      <c r="H18" s="551"/>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s="547" t="s">
        <v>687</v>
      </c>
      <c r="H19" s="547"/>
      <c r="J19" s="126"/>
      <c r="K19" s="126"/>
      <c r="L19" s="126"/>
      <c r="M19" s="126"/>
      <c r="N19" s="126"/>
      <c r="O19" s="209"/>
      <c r="P19" s="126"/>
      <c r="Q19" s="126"/>
      <c r="R19" s="126"/>
      <c r="S19" s="126"/>
      <c r="T19" s="11"/>
      <c r="U19" s="209"/>
      <c r="V19" s="16"/>
    </row>
    <row r="20" spans="1:23" ht="10.15" customHeight="1">
      <c r="B20" s="15"/>
      <c r="C20" s="11"/>
      <c r="D20" s="378" t="s">
        <v>363</v>
      </c>
      <c r="E20" s="557" t="s">
        <v>430</v>
      </c>
      <c r="F20" s="558"/>
      <c r="G20" s="548" t="s">
        <v>579</v>
      </c>
      <c r="H20" s="548"/>
      <c r="J20" s="126"/>
      <c r="K20" s="126"/>
      <c r="L20" s="126"/>
      <c r="M20" s="126"/>
      <c r="N20" s="126"/>
      <c r="O20" s="209"/>
      <c r="P20" s="126"/>
      <c r="Q20" s="126"/>
      <c r="R20" s="126"/>
      <c r="S20" s="126"/>
      <c r="T20" s="11"/>
      <c r="U20" s="209"/>
      <c r="V20" s="16"/>
    </row>
    <row r="21" spans="1:23" ht="10.15" customHeight="1">
      <c r="B21" s="15"/>
      <c r="C21" s="11"/>
      <c r="D21" s="378" t="s">
        <v>364</v>
      </c>
      <c r="E21" s="557" t="s">
        <v>53</v>
      </c>
      <c r="F21" s="558"/>
      <c r="G21" s="548" t="s">
        <v>579</v>
      </c>
      <c r="H21" s="548"/>
      <c r="J21" s="126"/>
      <c r="K21" s="126"/>
      <c r="L21" s="126"/>
      <c r="M21" s="126"/>
      <c r="N21" s="126"/>
      <c r="O21" s="209"/>
      <c r="P21" s="126"/>
      <c r="Q21" s="126"/>
      <c r="R21" s="126"/>
      <c r="S21" s="126"/>
      <c r="T21" s="11"/>
      <c r="U21" s="209"/>
      <c r="V21" s="16"/>
    </row>
    <row r="22" spans="1:23" ht="10.15" customHeight="1">
      <c r="B22" s="15"/>
      <c r="C22" s="11"/>
      <c r="E22" s="11"/>
      <c r="F22" s="11"/>
      <c r="G22" s="11"/>
      <c r="H22" s="126"/>
      <c r="I22" s="126"/>
      <c r="J22" s="126"/>
      <c r="K22" s="126"/>
      <c r="L22" s="126"/>
      <c r="M22" s="126"/>
      <c r="N22" s="126"/>
      <c r="O22" s="209"/>
      <c r="P22" s="126"/>
      <c r="Q22" s="126"/>
      <c r="R22" s="126"/>
      <c r="S22" s="126"/>
      <c r="T22" s="11"/>
      <c r="U22" s="209"/>
      <c r="V22" s="16"/>
    </row>
    <row r="23" spans="1:23" ht="10.15" customHeight="1">
      <c r="B23" s="15"/>
      <c r="C23" s="11"/>
      <c r="D23" s="232" t="s">
        <v>676</v>
      </c>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s="544" t="s">
        <v>681</v>
      </c>
      <c r="R27" s="544"/>
      <c r="S27" s="544"/>
      <c r="T27" s="11"/>
      <c r="U27" s="209"/>
      <c r="V27" s="16"/>
    </row>
    <row r="28" spans="1:23" ht="10.15" customHeight="1">
      <c r="B28" s="15"/>
      <c r="C28" s="11"/>
      <c r="D28" s="96"/>
      <c r="E28" s="11"/>
      <c r="F28" s="11"/>
      <c r="G28" s="11"/>
      <c r="H28" s="184"/>
      <c r="I28" s="184"/>
      <c r="J28" s="233" t="s">
        <v>572</v>
      </c>
      <c r="K28" s="184"/>
      <c r="L28" s="184"/>
      <c r="M28" s="184"/>
      <c r="N28" s="126"/>
      <c r="O28" s="209"/>
      <c r="P28" s="126"/>
      <c r="Q28" s="184"/>
      <c r="R28" s="233" t="s">
        <v>572</v>
      </c>
      <c r="S28" s="184"/>
      <c r="T28" s="11"/>
      <c r="U28" s="209"/>
      <c r="V28" s="16"/>
    </row>
    <row r="29" spans="1:23" ht="10.15" customHeight="1">
      <c r="B29" s="15"/>
      <c r="C29" s="11"/>
      <c r="D29" s="2"/>
      <c r="E29" s="2"/>
      <c r="F29" s="2"/>
      <c r="G29" s="2"/>
      <c r="H29" s="185">
        <v>1</v>
      </c>
      <c r="I29" s="185">
        <v>2</v>
      </c>
      <c r="J29" s="185">
        <v>3</v>
      </c>
      <c r="K29" s="185">
        <v>4</v>
      </c>
      <c r="L29" s="185">
        <v>5</v>
      </c>
      <c r="M29" s="185">
        <v>6</v>
      </c>
      <c r="N29" s="126"/>
      <c r="O29" s="209"/>
      <c r="P29" s="126"/>
      <c r="Q29" s="185">
        <v>7</v>
      </c>
      <c r="R29" s="185">
        <v>8</v>
      </c>
      <c r="S29" s="185">
        <v>9</v>
      </c>
      <c r="T29" s="11"/>
      <c r="U29" s="209"/>
      <c r="V29" s="16"/>
    </row>
    <row r="30" spans="1:23" ht="41.45" customHeight="1">
      <c r="A30" s="349"/>
      <c r="B30" s="148"/>
      <c r="C30" s="35"/>
      <c r="D30" s="155" t="s">
        <v>0</v>
      </c>
      <c r="E30" s="188" t="s">
        <v>11</v>
      </c>
      <c r="F30" s="156"/>
      <c r="G30" s="11"/>
      <c r="H30" s="158" t="s">
        <v>58</v>
      </c>
      <c r="I30" s="158" t="s">
        <v>70</v>
      </c>
      <c r="J30" s="335" t="s">
        <v>430</v>
      </c>
      <c r="K30" s="158" t="s">
        <v>12</v>
      </c>
      <c r="L30" s="158" t="s">
        <v>13</v>
      </c>
      <c r="M30" s="158" t="s">
        <v>14</v>
      </c>
      <c r="N30" s="205"/>
      <c r="O30" s="158" t="s">
        <v>641</v>
      </c>
      <c r="P30" s="205"/>
      <c r="Q30" s="158" t="s">
        <v>402</v>
      </c>
      <c r="R30" s="335" t="s">
        <v>593</v>
      </c>
      <c r="S30" s="158" t="s">
        <v>594</v>
      </c>
      <c r="T30" s="11"/>
      <c r="U30" s="158" t="s">
        <v>641</v>
      </c>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s="131"/>
      <c r="R31" s="131" t="s">
        <v>54</v>
      </c>
      <c r="S31" s="131" t="s">
        <v>54</v>
      </c>
      <c r="T31" s="11"/>
      <c r="U31" s="196"/>
      <c r="V31" s="16"/>
    </row>
    <row r="32" spans="1:23" ht="10.15" customHeight="1">
      <c r="B32" s="15"/>
      <c r="C32" s="11"/>
      <c r="D32" s="159" t="s">
        <v>1</v>
      </c>
      <c r="E32" s="160" t="s">
        <v>2</v>
      </c>
      <c r="F32" s="42"/>
      <c r="G32" s="11"/>
      <c r="H32" s="135"/>
      <c r="I32" s="135"/>
      <c r="J32" s="132"/>
      <c r="K32" s="132"/>
      <c r="L32" s="132"/>
      <c r="M32" s="132"/>
      <c r="N32" s="205"/>
      <c r="O32" s="197"/>
      <c r="P32" s="205"/>
      <c r="Q32" s="132"/>
      <c r="R32" s="132"/>
      <c r="S32" s="132"/>
      <c r="T32" s="11"/>
      <c r="U32" s="197"/>
      <c r="V32" s="16"/>
    </row>
    <row r="33" spans="2:22" ht="10.15" customHeight="1">
      <c r="B33" s="15"/>
      <c r="C33" s="11"/>
      <c r="D33" s="159"/>
      <c r="E33" s="160"/>
      <c r="F33" s="42" t="s">
        <v>360</v>
      </c>
      <c r="G33" s="11"/>
      <c r="H33" s="135"/>
      <c r="I33" s="135"/>
      <c r="J33" s="132"/>
      <c r="K33" s="132"/>
      <c r="L33" s="132"/>
      <c r="M33" s="132"/>
      <c r="N33" s="205"/>
      <c r="O33" s="197"/>
      <c r="P33" s="205"/>
      <c r="Q33" s="132"/>
      <c r="R33" s="132"/>
      <c r="S33" s="132"/>
      <c r="T33" s="11"/>
      <c r="U33" s="197"/>
      <c r="V33" s="16"/>
    </row>
    <row r="34" spans="2:22" ht="10.15" customHeight="1">
      <c r="B34" s="15"/>
      <c r="C34" s="11"/>
      <c r="D34" s="100"/>
      <c r="E34" s="41"/>
      <c r="F34" s="226" t="s">
        <v>3</v>
      </c>
      <c r="G34" s="11"/>
      <c r="H34" s="135"/>
      <c r="I34" s="135"/>
      <c r="J34" s="135"/>
      <c r="K34" s="135"/>
      <c r="L34" s="135"/>
      <c r="M34" s="135"/>
      <c r="N34" s="126"/>
      <c r="O34" s="198"/>
      <c r="P34" s="126"/>
      <c r="Q34" s="135"/>
      <c r="R34" s="135"/>
      <c r="S34" s="135"/>
      <c r="T34" s="11"/>
      <c r="U34" s="198"/>
      <c r="V34" s="16"/>
    </row>
    <row r="35" spans="2:22" ht="10.15" customHeight="1">
      <c r="B35" s="15"/>
      <c r="C35" s="11"/>
      <c r="D35" s="100"/>
      <c r="E35" s="41"/>
      <c r="F35" s="227" t="s">
        <v>4</v>
      </c>
      <c r="G35" s="11"/>
      <c r="H35" s="136"/>
      <c r="I35" s="136"/>
      <c r="J35" s="136"/>
      <c r="K35" s="136"/>
      <c r="L35" s="136"/>
      <c r="M35" s="136"/>
      <c r="N35" s="125"/>
      <c r="O35" s="199" t="str">
        <f ca="1">IF(OR(ISERROR(VLOOKUP($E$7,Index!$E$44:$G$67,2,FALSE)),ISERROR(J35/I35)),"OK",(IF(AND(J35/I35&gt;=VLOOKUP($E$7,Index!$E$44:$G$67,2,FALSE),OR(VLOOKUP($E$7,Index!$E$44:$G$67,3,FALSE)="",J35/I35&lt;=VLOOKUP($E$7,Index!$E$44:$G$67,3,FALSE))),"OK","ERROR")))</f>
        <v>OK</v>
      </c>
      <c r="P35" s="125"/>
      <c r="Q35" s="136"/>
      <c r="R35" s="136"/>
      <c r="S35" s="136"/>
      <c r="T35" s="11"/>
      <c r="U35" s="199" t="str">
        <f ca="1">IF(OR(ISERROR(VLOOKUP($E$7,Index!$E$44:$G$67,2,FALSE)),ISERROR(R35/Q35)),"OK",(IF(AND(R35/Q35&gt;=VLOOKUP($E$7,Index!$E$44:$G$67,2,FALSE),OR(VLOOKUP($E$7,Index!$E$44:$G$67,3,FALSE)="",R35/Q35&lt;=VLOOKUP($E$7,Index!$E$44:$G$67,3,FALSE))),"OK","ERROR")))</f>
        <v>OK</v>
      </c>
      <c r="V35" s="16"/>
    </row>
    <row r="36" spans="2:22" ht="10.15" customHeight="1">
      <c r="B36" s="15"/>
      <c r="C36" s="11"/>
      <c r="D36" s="100"/>
      <c r="E36" s="41"/>
      <c r="F36" s="227" t="s">
        <v>5</v>
      </c>
      <c r="G36" s="11"/>
      <c r="H36" s="136"/>
      <c r="I36" s="136"/>
      <c r="J36" s="136"/>
      <c r="K36" s="136"/>
      <c r="L36" s="136"/>
      <c r="M36" s="136"/>
      <c r="N36" s="125"/>
      <c r="O36" s="199" t="str">
        <f ca="1">IF(OR(ISERROR(VLOOKUP($E$7,Index!$E$44:$G$67,2,FALSE)),ISERROR(J36/I36)),"OK",(IF(AND(J36/I36&gt;=VLOOKUP($E$7,Index!$E$44:$G$67,2,FALSE),OR(VLOOKUP($E$7,Index!$E$44:$G$67,3,FALSE)="",J36/I36&lt;=VLOOKUP($E$7,Index!$E$44:$G$67,3,FALSE))),"OK","ERROR")))</f>
        <v>OK</v>
      </c>
      <c r="P36" s="125"/>
      <c r="Q36" s="136"/>
      <c r="R36" s="136"/>
      <c r="S36" s="136"/>
      <c r="T36" s="11"/>
      <c r="U36" s="199" t="str">
        <f ca="1">IF(OR(ISERROR(VLOOKUP($E$7,Index!$E$44:$G$67,2,FALSE)),ISERROR(R36/Q36)),"OK",(IF(AND(R36/Q36&gt;=VLOOKUP($E$7,Index!$E$44:$G$67,2,FALSE),OR(VLOOKUP($E$7,Index!$E$44:$G$67,3,FALSE)="",R36/Q36&lt;=VLOOKUP($E$7,Index!$E$44:$G$67,3,FALSE))),"OK","ERROR")))</f>
        <v>OK</v>
      </c>
      <c r="V36" s="16"/>
    </row>
    <row r="37" spans="2:22" ht="10.15" customHeight="1">
      <c r="B37" s="15"/>
      <c r="C37" s="11"/>
      <c r="D37" s="100"/>
      <c r="E37" s="41"/>
      <c r="F37" s="227" t="s">
        <v>6</v>
      </c>
      <c r="G37" s="11"/>
      <c r="H37" s="136"/>
      <c r="I37" s="136"/>
      <c r="J37" s="136"/>
      <c r="K37" s="136"/>
      <c r="L37" s="136"/>
      <c r="M37" s="136"/>
      <c r="N37" s="125"/>
      <c r="O37" s="199" t="str">
        <f ca="1">IF(OR(ISERROR(VLOOKUP($E$7,Index!$E$44:$G$67,2,FALSE)),ISERROR(J37/I37)),"OK",(IF(AND(J37/I37&gt;=VLOOKUP($E$7,Index!$E$44:$G$67,2,FALSE),OR(VLOOKUP($E$7,Index!$E$44:$G$67,3,FALSE)="",J37/I37&lt;=VLOOKUP($E$7,Index!$E$44:$G$67,3,FALSE))),"OK","ERROR")))</f>
        <v>OK</v>
      </c>
      <c r="P37" s="125"/>
      <c r="Q37" s="136"/>
      <c r="R37" s="136"/>
      <c r="S37" s="136"/>
      <c r="T37" s="11"/>
      <c r="U37" s="199" t="str">
        <f ca="1">IF(OR(ISERROR(VLOOKUP($E$7,Index!$E$44:$G$67,2,FALSE)),ISERROR(R37/Q37)),"OK",(IF(AND(R37/Q37&gt;=VLOOKUP($E$7,Index!$E$44:$G$67,2,FALSE),OR(VLOOKUP($E$7,Index!$E$44:$G$67,3,FALSE)="",R37/Q37&lt;=VLOOKUP($E$7,Index!$E$44:$G$67,3,FALSE))),"OK","ERROR")))</f>
        <v>OK</v>
      </c>
      <c r="V37" s="16"/>
    </row>
    <row r="38" spans="2:22" ht="10.15" customHeight="1">
      <c r="B38" s="15"/>
      <c r="C38" s="11"/>
      <c r="D38" s="100"/>
      <c r="E38" s="41"/>
      <c r="F38" s="227" t="s">
        <v>7</v>
      </c>
      <c r="G38" s="11"/>
      <c r="H38" s="136"/>
      <c r="I38" s="136"/>
      <c r="J38" s="136"/>
      <c r="K38" s="136"/>
      <c r="L38" s="136"/>
      <c r="M38" s="136"/>
      <c r="N38" s="125"/>
      <c r="O38" s="199" t="str">
        <f ca="1">IF(OR(ISERROR(VLOOKUP($E$7,Index!$E$44:$G$67,2,FALSE)),ISERROR(J38/I38)),"OK",(IF(AND(J38/I38&gt;=VLOOKUP($E$7,Index!$E$44:$G$67,2,FALSE),OR(VLOOKUP($E$7,Index!$E$44:$G$67,3,FALSE)="",J38/I38&lt;=VLOOKUP($E$7,Index!$E$44:$G$67,3,FALSE))),"OK","ERROR")))</f>
        <v>OK</v>
      </c>
      <c r="P38" s="125"/>
      <c r="Q38" s="136"/>
      <c r="R38" s="136"/>
      <c r="S38" s="136"/>
      <c r="T38" s="11"/>
      <c r="U38" s="199" t="str">
        <f ca="1">IF(OR(ISERROR(VLOOKUP($E$7,Index!$E$44:$G$67,2,FALSE)),ISERROR(R38/Q38)),"OK",(IF(AND(R38/Q38&gt;=VLOOKUP($E$7,Index!$E$44:$G$67,2,FALSE),OR(VLOOKUP($E$7,Index!$E$44:$G$67,3,FALSE)="",R38/Q38&lt;=VLOOKUP($E$7,Index!$E$44:$G$67,3,FALSE))),"OK","ERROR")))</f>
        <v>OK</v>
      </c>
      <c r="V38" s="16"/>
    </row>
    <row r="39" spans="2:22" ht="10.15" customHeight="1">
      <c r="B39" s="15"/>
      <c r="C39" s="11"/>
      <c r="D39" s="100"/>
      <c r="E39" s="41"/>
      <c r="F39" s="227" t="s">
        <v>8</v>
      </c>
      <c r="G39" s="11"/>
      <c r="H39" s="136"/>
      <c r="I39" s="136"/>
      <c r="J39" s="136"/>
      <c r="K39" s="136"/>
      <c r="L39" s="136"/>
      <c r="M39" s="136"/>
      <c r="N39" s="125"/>
      <c r="O39" s="199" t="str">
        <f ca="1">IF(OR(ISERROR(VLOOKUP($E$7,Index!$E$44:$G$67,2,FALSE)),ISERROR(J39/I39)),"OK",(IF(AND(J39/I39&gt;=VLOOKUP($E$7,Index!$E$44:$G$67,2,FALSE),OR(VLOOKUP($E$7,Index!$E$44:$G$67,3,FALSE)="",J39/I39&lt;=VLOOKUP($E$7,Index!$E$44:$G$67,3,FALSE))),"OK","ERROR")))</f>
        <v>OK</v>
      </c>
      <c r="P39" s="125"/>
      <c r="Q39" s="136"/>
      <c r="R39" s="136"/>
      <c r="S39" s="136"/>
      <c r="T39" s="11"/>
      <c r="U39" s="199" t="str">
        <f ca="1">IF(OR(ISERROR(VLOOKUP($E$7,Index!$E$44:$G$67,2,FALSE)),ISERROR(R39/Q39)),"OK",(IF(AND(R39/Q39&gt;=VLOOKUP($E$7,Index!$E$44:$G$67,2,FALSE),OR(VLOOKUP($E$7,Index!$E$44:$G$67,3,FALSE)="",R39/Q39&lt;=VLOOKUP($E$7,Index!$E$44:$G$67,3,FALSE))),"OK","ERROR")))</f>
        <v>OK</v>
      </c>
      <c r="V39" s="16"/>
    </row>
    <row r="40" spans="2:22" ht="10.15" customHeight="1">
      <c r="B40" s="15"/>
      <c r="C40" s="11"/>
      <c r="D40" s="100"/>
      <c r="E40" s="41"/>
      <c r="F40" s="42"/>
      <c r="G40" s="11"/>
      <c r="H40" s="138"/>
      <c r="I40" s="138"/>
      <c r="J40" s="138"/>
      <c r="K40" s="138"/>
      <c r="L40" s="138"/>
      <c r="M40" s="138"/>
      <c r="N40" s="125"/>
      <c r="O40" s="213"/>
      <c r="P40" s="125"/>
      <c r="Q40" s="138"/>
      <c r="R40" s="138"/>
      <c r="S40" s="138"/>
      <c r="T40" s="11"/>
      <c r="U40" s="213"/>
      <c r="V40" s="16"/>
    </row>
    <row r="41" spans="2:22" ht="10.15" customHeight="1">
      <c r="B41" s="15"/>
      <c r="C41" s="11"/>
      <c r="D41" s="100"/>
      <c r="E41" s="41"/>
      <c r="F41" s="226" t="s">
        <v>9</v>
      </c>
      <c r="G41" s="11"/>
      <c r="H41" s="139"/>
      <c r="I41" s="139"/>
      <c r="J41" s="139"/>
      <c r="K41" s="139"/>
      <c r="L41" s="139"/>
      <c r="M41" s="139"/>
      <c r="N41" s="125"/>
      <c r="O41" s="200"/>
      <c r="P41" s="125"/>
      <c r="Q41" s="139"/>
      <c r="R41" s="139"/>
      <c r="S41" s="139"/>
      <c r="T41" s="11"/>
      <c r="U41" s="200"/>
      <c r="V41" s="16"/>
    </row>
    <row r="42" spans="2:22" ht="10.15" customHeight="1">
      <c r="B42" s="15"/>
      <c r="C42" s="11"/>
      <c r="D42" s="100"/>
      <c r="E42" s="41"/>
      <c r="F42" s="227" t="s">
        <v>10</v>
      </c>
      <c r="G42" s="11"/>
      <c r="H42" s="136"/>
      <c r="I42" s="136"/>
      <c r="J42" s="136"/>
      <c r="K42" s="136"/>
      <c r="L42" s="136"/>
      <c r="M42" s="136"/>
      <c r="N42" s="125"/>
      <c r="O42" s="199" t="str">
        <f ca="1">IF(OR(ISERROR(VLOOKUP($E$7,Index!$E$44:$G$67,2,FALSE)),ISERROR(J42/I42)),"OK",(IF(AND(J42/I42&gt;=VLOOKUP($E$7,Index!$E$44:$G$67,2,FALSE),OR(VLOOKUP($E$7,Index!$E$44:$G$67,3,FALSE)="",J42/I42&lt;=VLOOKUP($E$7,Index!$E$44:$G$67,3,FALSE))),"OK","ERROR")))</f>
        <v>OK</v>
      </c>
      <c r="P42" s="125"/>
      <c r="Q42" s="136"/>
      <c r="R42" s="136"/>
      <c r="S42" s="136"/>
      <c r="T42" s="11"/>
      <c r="U42" s="199" t="str">
        <f ca="1">IF(OR(ISERROR(VLOOKUP($E$7,Index!$E$44:$G$67,2,FALSE)),ISERROR(R42/Q42)),"OK",(IF(AND(R42/Q42&gt;=VLOOKUP($E$7,Index!$E$44:$G$67,2,FALSE),OR(VLOOKUP($E$7,Index!$E$44:$G$67,3,FALSE)="",R42/Q42&lt;=VLOOKUP($E$7,Index!$E$44:$G$67,3,FALSE))),"OK","ERROR")))</f>
        <v>OK</v>
      </c>
      <c r="V42" s="16"/>
    </row>
    <row r="43" spans="2:22" ht="10.15" customHeight="1">
      <c r="B43" s="15"/>
      <c r="C43" s="11"/>
      <c r="D43" s="100"/>
      <c r="E43" s="41"/>
      <c r="F43" s="227" t="s">
        <v>22</v>
      </c>
      <c r="G43" s="11"/>
      <c r="H43" s="136"/>
      <c r="I43" s="136"/>
      <c r="J43" s="136"/>
      <c r="K43" s="136"/>
      <c r="L43" s="136"/>
      <c r="M43" s="136"/>
      <c r="N43" s="125"/>
      <c r="O43" s="199" t="str">
        <f ca="1">IF(OR(ISERROR(VLOOKUP($E$7,Index!$E$44:$G$67,2,FALSE)),ISERROR(J43/I43)),"OK",(IF(AND(J43/I43&gt;=VLOOKUP($E$7,Index!$E$44:$G$67,2,FALSE),OR(VLOOKUP($E$7,Index!$E$44:$G$67,3,FALSE)="",J43/I43&lt;=VLOOKUP($E$7,Index!$E$44:$G$67,3,FALSE))),"OK","ERROR")))</f>
        <v>OK</v>
      </c>
      <c r="P43" s="125"/>
      <c r="Q43" s="136"/>
      <c r="R43" s="136"/>
      <c r="S43" s="136"/>
      <c r="T43" s="11"/>
      <c r="U43" s="199" t="str">
        <f ca="1">IF(OR(ISERROR(VLOOKUP($E$7,Index!$E$44:$G$67,2,FALSE)),ISERROR(R43/Q43)),"OK",(IF(AND(R43/Q43&gt;=VLOOKUP($E$7,Index!$E$44:$G$67,2,FALSE),OR(VLOOKUP($E$7,Index!$E$44:$G$67,3,FALSE)="",R43/Q43&lt;=VLOOKUP($E$7,Index!$E$44:$G$67,3,FALSE))),"OK","ERROR")))</f>
        <v>OK</v>
      </c>
      <c r="V43" s="16"/>
    </row>
    <row r="44" spans="2:22" ht="10.15" customHeight="1">
      <c r="B44" s="15"/>
      <c r="C44" s="11"/>
      <c r="D44" s="100"/>
      <c r="E44" s="41"/>
      <c r="F44" s="227" t="s">
        <v>23</v>
      </c>
      <c r="G44" s="11"/>
      <c r="H44" s="136"/>
      <c r="I44" s="136"/>
      <c r="J44" s="136"/>
      <c r="K44" s="172" t="s">
        <v>66</v>
      </c>
      <c r="L44" s="136"/>
      <c r="M44" s="136"/>
      <c r="N44" s="125"/>
      <c r="O44" s="199" t="str">
        <f ca="1">IF(OR(ISERROR(VLOOKUP($E$7,Index!$E$44:$G$67,2,FALSE)),ISERROR(J44/I44)),"OK",(IF(AND(J44/I44&gt;=VLOOKUP($E$7,Index!$E$44:$G$67,2,FALSE),OR(VLOOKUP($E$7,Index!$E$44:$G$67,3,FALSE)="",J44/I44&lt;=VLOOKUP($E$7,Index!$E$44:$G$67,3,FALSE))),"OK","ERROR")))</f>
        <v>OK</v>
      </c>
      <c r="P44" s="125"/>
      <c r="Q44" s="136"/>
      <c r="R44" s="136"/>
      <c r="S44" s="136"/>
      <c r="T44" s="11"/>
      <c r="U44" s="199" t="str">
        <f ca="1">IF(OR(ISERROR(VLOOKUP($E$7,Index!$E$44:$G$67,2,FALSE)),ISERROR(R44/Q44)),"OK",(IF(AND(R44/Q44&gt;=VLOOKUP($E$7,Index!$E$44:$G$67,2,FALSE),OR(VLOOKUP($E$7,Index!$E$44:$G$67,3,FALSE)="",R44/Q44&lt;=VLOOKUP($E$7,Index!$E$44:$G$67,3,FALSE))),"OK","ERROR")))</f>
        <v>OK</v>
      </c>
      <c r="V44" s="16"/>
    </row>
    <row r="45" spans="2:22" ht="10.15" customHeight="1">
      <c r="B45" s="15"/>
      <c r="C45" s="11"/>
      <c r="D45" s="100"/>
      <c r="E45" s="41"/>
      <c r="F45" s="227" t="s">
        <v>57</v>
      </c>
      <c r="G45" s="11"/>
      <c r="H45" s="136"/>
      <c r="I45" s="136"/>
      <c r="J45" s="136"/>
      <c r="K45" s="172" t="s">
        <v>66</v>
      </c>
      <c r="L45" s="136"/>
      <c r="M45" s="136"/>
      <c r="N45" s="125"/>
      <c r="O45" s="199" t="str">
        <f ca="1">IF(OR(ISERROR(VLOOKUP($E$7,Index!$E$44:$G$67,2,FALSE)),ISERROR(J45/I45)),"OK",(IF(AND(J45/I45&gt;=VLOOKUP($E$7,Index!$E$44:$G$67,2,FALSE),OR(VLOOKUP($E$7,Index!$E$44:$G$67,3,FALSE)="",J45/I45&lt;=VLOOKUP($E$7,Index!$E$44:$G$67,3,FALSE))),"OK","ERROR")))</f>
        <v>OK</v>
      </c>
      <c r="P45" s="125"/>
      <c r="Q45" s="136"/>
      <c r="R45" s="136"/>
      <c r="S45" s="136"/>
      <c r="T45" s="11"/>
      <c r="U45" s="199" t="str">
        <f ca="1">IF(OR(ISERROR(VLOOKUP($E$7,Index!$E$44:$G$67,2,FALSE)),ISERROR(R45/Q45)),"OK",(IF(AND(R45/Q45&gt;=VLOOKUP($E$7,Index!$E$44:$G$67,2,FALSE),OR(VLOOKUP($E$7,Index!$E$44:$G$67,3,FALSE)="",R45/Q45&lt;=VLOOKUP($E$7,Index!$E$44:$G$67,3,FALSE))),"OK","ERROR")))</f>
        <v>OK</v>
      </c>
      <c r="V45" s="16"/>
    </row>
    <row r="46" spans="2:22" ht="10.15" customHeight="1">
      <c r="B46" s="15"/>
      <c r="C46" s="11"/>
      <c r="D46" s="100"/>
      <c r="E46" s="41"/>
      <c r="F46" s="227" t="s">
        <v>32</v>
      </c>
      <c r="G46" s="11"/>
      <c r="H46" s="136"/>
      <c r="I46" s="136"/>
      <c r="J46" s="136"/>
      <c r="K46" s="172" t="s">
        <v>66</v>
      </c>
      <c r="L46" s="136"/>
      <c r="M46" s="136"/>
      <c r="N46" s="125"/>
      <c r="O46" s="199" t="str">
        <f ca="1">IF(OR(ISERROR(VLOOKUP($E$7,Index!$E$44:$G$67,2,FALSE)),ISERROR(J46/I46)),"OK",(IF(AND(J46/I46&gt;=VLOOKUP($E$7,Index!$E$44:$G$67,2,FALSE),OR(VLOOKUP($E$7,Index!$E$44:$G$67,3,FALSE)="",J46/I46&lt;=VLOOKUP($E$7,Index!$E$44:$G$67,3,FALSE))),"OK","ERROR")))</f>
        <v>OK</v>
      </c>
      <c r="P46" s="125"/>
      <c r="Q46" s="136"/>
      <c r="R46" s="136"/>
      <c r="S46" s="136"/>
      <c r="T46" s="11"/>
      <c r="U46" s="199" t="str">
        <f ca="1">IF(OR(ISERROR(VLOOKUP($E$7,Index!$E$44:$G$67,2,FALSE)),ISERROR(R46/Q46)),"OK",(IF(AND(R46/Q46&gt;=VLOOKUP($E$7,Index!$E$44:$G$67,2,FALSE),OR(VLOOKUP($E$7,Index!$E$44:$G$67,3,FALSE)="",R46/Q46&lt;=VLOOKUP($E$7,Index!$E$44:$G$67,3,FALSE))),"OK","ERROR")))</f>
        <v>OK</v>
      </c>
      <c r="V46" s="16"/>
    </row>
    <row r="47" spans="2:22" ht="10.15" customHeight="1">
      <c r="B47" s="15"/>
      <c r="C47" s="11"/>
      <c r="D47" s="100"/>
      <c r="E47" s="41"/>
      <c r="F47" s="227" t="s">
        <v>8</v>
      </c>
      <c r="G47" s="11"/>
      <c r="H47" s="136"/>
      <c r="I47" s="136"/>
      <c r="J47" s="136"/>
      <c r="K47" s="136"/>
      <c r="L47" s="136"/>
      <c r="M47" s="136"/>
      <c r="N47" s="125"/>
      <c r="O47" s="199" t="str">
        <f ca="1">IF(OR(ISERROR(VLOOKUP($E$7,Index!$E$44:$G$67,2,FALSE)),ISERROR(J47/I47)),"OK",(IF(AND(J47/I47&gt;=VLOOKUP($E$7,Index!$E$44:$G$67,2,FALSE),OR(VLOOKUP($E$7,Index!$E$44:$G$67,3,FALSE)="",J47/I47&lt;=VLOOKUP($E$7,Index!$E$44:$G$67,3,FALSE))),"OK","ERROR")))</f>
        <v>OK</v>
      </c>
      <c r="P47" s="125"/>
      <c r="Q47" s="136"/>
      <c r="R47" s="136"/>
      <c r="S47" s="136"/>
      <c r="T47" s="11"/>
      <c r="U47" s="199" t="str">
        <f ca="1">IF(OR(ISERROR(VLOOKUP($E$7,Index!$E$44:$G$67,2,FALSE)),ISERROR(R47/Q47)),"OK",(IF(AND(R47/Q47&gt;=VLOOKUP($E$7,Index!$E$44:$G$67,2,FALSE),OR(VLOOKUP($E$7,Index!$E$44:$G$67,3,FALSE)="",R47/Q47&lt;=VLOOKUP($E$7,Index!$E$44:$G$67,3,FALSE))),"OK","ERROR")))</f>
        <v>OK</v>
      </c>
      <c r="V47" s="16"/>
    </row>
    <row r="48" spans="2:22" ht="10.15" customHeight="1">
      <c r="B48" s="15"/>
      <c r="C48" s="11"/>
      <c r="D48" s="100"/>
      <c r="E48" s="41"/>
      <c r="F48" s="227"/>
      <c r="G48" s="11"/>
      <c r="H48" s="138"/>
      <c r="I48" s="138"/>
      <c r="J48" s="138"/>
      <c r="K48" s="138"/>
      <c r="L48" s="138"/>
      <c r="M48" s="138"/>
      <c r="N48" s="125"/>
      <c r="O48" s="213"/>
      <c r="P48" s="125"/>
      <c r="Q48" s="138"/>
      <c r="R48" s="138"/>
      <c r="S48" s="138"/>
      <c r="T48" s="11"/>
      <c r="U48" s="213"/>
      <c r="V48" s="16"/>
    </row>
    <row r="49" spans="2:22" ht="10.15" customHeight="1">
      <c r="B49" s="15"/>
      <c r="C49" s="11"/>
      <c r="D49" s="159"/>
      <c r="E49" s="160"/>
      <c r="F49" s="42" t="s">
        <v>361</v>
      </c>
      <c r="G49" s="11"/>
      <c r="H49" s="135"/>
      <c r="I49" s="135"/>
      <c r="J49" s="132"/>
      <c r="K49" s="132"/>
      <c r="L49" s="132"/>
      <c r="M49" s="132"/>
      <c r="N49" s="205"/>
      <c r="O49" s="197"/>
      <c r="P49" s="205"/>
      <c r="Q49" s="132"/>
      <c r="R49" s="132"/>
      <c r="S49" s="132"/>
      <c r="T49" s="11"/>
      <c r="U49" s="197"/>
      <c r="V49" s="16"/>
    </row>
    <row r="50" spans="2:22" ht="10.15" customHeight="1">
      <c r="B50" s="15"/>
      <c r="C50" s="11"/>
      <c r="D50" s="100"/>
      <c r="E50" s="41"/>
      <c r="F50" s="226" t="s">
        <v>3</v>
      </c>
      <c r="G50" s="11"/>
      <c r="H50" s="135"/>
      <c r="I50" s="135"/>
      <c r="J50" s="135"/>
      <c r="K50" s="135"/>
      <c r="L50" s="135"/>
      <c r="M50" s="135"/>
      <c r="N50" s="126"/>
      <c r="O50" s="198"/>
      <c r="P50" s="126"/>
      <c r="Q50" s="135"/>
      <c r="R50" s="135"/>
      <c r="S50" s="135"/>
      <c r="T50" s="11"/>
      <c r="U50" s="198"/>
      <c r="V50" s="16"/>
    </row>
    <row r="51" spans="2:22" ht="10.15" customHeight="1">
      <c r="B51" s="15"/>
      <c r="C51" s="11"/>
      <c r="D51" s="100"/>
      <c r="E51" s="41"/>
      <c r="F51" s="227" t="s">
        <v>4</v>
      </c>
      <c r="G51" s="11"/>
      <c r="H51" s="136"/>
      <c r="I51" s="136"/>
      <c r="J51" s="136"/>
      <c r="K51" s="136"/>
      <c r="L51" s="136"/>
      <c r="M51" s="136"/>
      <c r="N51" s="125"/>
      <c r="O51" s="199" t="str">
        <f ca="1">IF(OR(ISERROR(VLOOKUP($E$7,Index!$E$44:$G$67,2,FALSE)),ISERROR(J51/I51)),"OK",(IF(AND(J51/I51&gt;=VLOOKUP($E$7,Index!$E$44:$G$67,2,FALSE),OR(VLOOKUP($E$7,Index!$E$44:$G$67,3,FALSE)="",J51/I51&lt;=VLOOKUP($E$7,Index!$E$44:$G$67,3,FALSE))),"OK","ERROR")))</f>
        <v>OK</v>
      </c>
      <c r="P51" s="125"/>
      <c r="Q51" s="136"/>
      <c r="R51" s="136"/>
      <c r="S51" s="136"/>
      <c r="T51" s="11"/>
      <c r="U51" s="199" t="str">
        <f ca="1">IF(OR(ISERROR(VLOOKUP($E$7,Index!$E$44:$G$67,2,FALSE)),ISERROR(R51/Q51)),"OK",(IF(AND(R51/Q51&gt;=VLOOKUP($E$7,Index!$E$44:$G$67,2,FALSE),OR(VLOOKUP($E$7,Index!$E$44:$G$67,3,FALSE)="",R51/Q51&lt;=VLOOKUP($E$7,Index!$E$44:$G$67,3,FALSE))),"OK","ERROR")))</f>
        <v>OK</v>
      </c>
      <c r="V51" s="16"/>
    </row>
    <row r="52" spans="2:22" ht="10.15" customHeight="1">
      <c r="B52" s="15"/>
      <c r="C52" s="11"/>
      <c r="D52" s="100"/>
      <c r="E52" s="41"/>
      <c r="F52" s="227" t="s">
        <v>5</v>
      </c>
      <c r="G52" s="11"/>
      <c r="H52" s="136"/>
      <c r="I52" s="136"/>
      <c r="J52" s="136"/>
      <c r="K52" s="136"/>
      <c r="L52" s="136"/>
      <c r="M52" s="136"/>
      <c r="N52" s="125"/>
      <c r="O52" s="199" t="str">
        <f ca="1">IF(OR(ISERROR(VLOOKUP($E$7,Index!$E$44:$G$67,2,FALSE)),ISERROR(J52/I52)),"OK",(IF(AND(J52/I52&gt;=VLOOKUP($E$7,Index!$E$44:$G$67,2,FALSE),OR(VLOOKUP($E$7,Index!$E$44:$G$67,3,FALSE)="",J52/I52&lt;=VLOOKUP($E$7,Index!$E$44:$G$67,3,FALSE))),"OK","ERROR")))</f>
        <v>OK</v>
      </c>
      <c r="P52" s="125"/>
      <c r="Q52" s="136"/>
      <c r="R52" s="136"/>
      <c r="S52" s="136"/>
      <c r="T52" s="11"/>
      <c r="U52" s="199" t="str">
        <f ca="1">IF(OR(ISERROR(VLOOKUP($E$7,Index!$E$44:$G$67,2,FALSE)),ISERROR(R52/Q52)),"OK",(IF(AND(R52/Q52&gt;=VLOOKUP($E$7,Index!$E$44:$G$67,2,FALSE),OR(VLOOKUP($E$7,Index!$E$44:$G$67,3,FALSE)="",R52/Q52&lt;=VLOOKUP($E$7,Index!$E$44:$G$67,3,FALSE))),"OK","ERROR")))</f>
        <v>OK</v>
      </c>
      <c r="V52" s="16"/>
    </row>
    <row r="53" spans="2:22" ht="10.15" customHeight="1">
      <c r="B53" s="15"/>
      <c r="C53" s="11"/>
      <c r="D53" s="100"/>
      <c r="E53" s="41"/>
      <c r="F53" s="227" t="s">
        <v>6</v>
      </c>
      <c r="G53" s="11"/>
      <c r="H53" s="136"/>
      <c r="I53" s="136"/>
      <c r="J53" s="136"/>
      <c r="K53" s="136"/>
      <c r="L53" s="136"/>
      <c r="M53" s="136"/>
      <c r="N53" s="125"/>
      <c r="O53" s="199" t="str">
        <f ca="1">IF(OR(ISERROR(VLOOKUP($E$7,Index!$E$44:$G$67,2,FALSE)),ISERROR(J53/I53)),"OK",(IF(AND(J53/I53&gt;=VLOOKUP($E$7,Index!$E$44:$G$67,2,FALSE),OR(VLOOKUP($E$7,Index!$E$44:$G$67,3,FALSE)="",J53/I53&lt;=VLOOKUP($E$7,Index!$E$44:$G$67,3,FALSE))),"OK","ERROR")))</f>
        <v>OK</v>
      </c>
      <c r="P53" s="125"/>
      <c r="Q53" s="136"/>
      <c r="R53" s="136"/>
      <c r="S53" s="136"/>
      <c r="T53" s="11"/>
      <c r="U53" s="199" t="str">
        <f ca="1">IF(OR(ISERROR(VLOOKUP($E$7,Index!$E$44:$G$67,2,FALSE)),ISERROR(R53/Q53)),"OK",(IF(AND(R53/Q53&gt;=VLOOKUP($E$7,Index!$E$44:$G$67,2,FALSE),OR(VLOOKUP($E$7,Index!$E$44:$G$67,3,FALSE)="",R53/Q53&lt;=VLOOKUP($E$7,Index!$E$44:$G$67,3,FALSE))),"OK","ERROR")))</f>
        <v>OK</v>
      </c>
      <c r="V53" s="16"/>
    </row>
    <row r="54" spans="2:22" ht="10.15" customHeight="1">
      <c r="B54" s="15"/>
      <c r="C54" s="11"/>
      <c r="D54" s="100"/>
      <c r="E54" s="41"/>
      <c r="F54" s="227" t="s">
        <v>7</v>
      </c>
      <c r="G54" s="11"/>
      <c r="H54" s="136"/>
      <c r="I54" s="136"/>
      <c r="J54" s="136"/>
      <c r="K54" s="136"/>
      <c r="L54" s="136"/>
      <c r="M54" s="136"/>
      <c r="N54" s="125"/>
      <c r="O54" s="199" t="str">
        <f ca="1">IF(OR(ISERROR(VLOOKUP($E$7,Index!$E$44:$G$67,2,FALSE)),ISERROR(J54/I54)),"OK",(IF(AND(J54/I54&gt;=VLOOKUP($E$7,Index!$E$44:$G$67,2,FALSE),OR(VLOOKUP($E$7,Index!$E$44:$G$67,3,FALSE)="",J54/I54&lt;=VLOOKUP($E$7,Index!$E$44:$G$67,3,FALSE))),"OK","ERROR")))</f>
        <v>OK</v>
      </c>
      <c r="P54" s="125"/>
      <c r="Q54" s="136"/>
      <c r="R54" s="136"/>
      <c r="S54" s="136"/>
      <c r="T54" s="11"/>
      <c r="U54" s="199" t="str">
        <f ca="1">IF(OR(ISERROR(VLOOKUP($E$7,Index!$E$44:$G$67,2,FALSE)),ISERROR(R54/Q54)),"OK",(IF(AND(R54/Q54&gt;=VLOOKUP($E$7,Index!$E$44:$G$67,2,FALSE),OR(VLOOKUP($E$7,Index!$E$44:$G$67,3,FALSE)="",R54/Q54&lt;=VLOOKUP($E$7,Index!$E$44:$G$67,3,FALSE))),"OK","ERROR")))</f>
        <v>OK</v>
      </c>
      <c r="V54" s="16"/>
    </row>
    <row r="55" spans="2:22" ht="10.15" customHeight="1">
      <c r="B55" s="15"/>
      <c r="C55" s="11"/>
      <c r="D55" s="100"/>
      <c r="E55" s="41"/>
      <c r="F55" s="227" t="s">
        <v>8</v>
      </c>
      <c r="G55" s="11"/>
      <c r="H55" s="136"/>
      <c r="I55" s="136"/>
      <c r="J55" s="136"/>
      <c r="K55" s="136"/>
      <c r="L55" s="136"/>
      <c r="M55" s="136"/>
      <c r="N55" s="125"/>
      <c r="O55" s="199" t="str">
        <f ca="1">IF(OR(ISERROR(VLOOKUP($E$7,Index!$E$44:$G$67,2,FALSE)),ISERROR(J55/I55)),"OK",(IF(AND(J55/I55&gt;=VLOOKUP($E$7,Index!$E$44:$G$67,2,FALSE),OR(VLOOKUP($E$7,Index!$E$44:$G$67,3,FALSE)="",J55/I55&lt;=VLOOKUP($E$7,Index!$E$44:$G$67,3,FALSE))),"OK","ERROR")))</f>
        <v>OK</v>
      </c>
      <c r="P55" s="125"/>
      <c r="Q55" s="136"/>
      <c r="R55" s="136"/>
      <c r="S55" s="136"/>
      <c r="T55" s="11"/>
      <c r="U55" s="199" t="str">
        <f ca="1">IF(OR(ISERROR(VLOOKUP($E$7,Index!$E$44:$G$67,2,FALSE)),ISERROR(R55/Q55)),"OK",(IF(AND(R55/Q55&gt;=VLOOKUP($E$7,Index!$E$44:$G$67,2,FALSE),OR(VLOOKUP($E$7,Index!$E$44:$G$67,3,FALSE)="",R55/Q55&lt;=VLOOKUP($E$7,Index!$E$44:$G$67,3,FALSE))),"OK","ERROR")))</f>
        <v>OK</v>
      </c>
      <c r="V55" s="16"/>
    </row>
    <row r="56" spans="2:22" ht="10.15" customHeight="1">
      <c r="B56" s="15"/>
      <c r="C56" s="11"/>
      <c r="D56" s="100"/>
      <c r="E56" s="41"/>
      <c r="F56" s="42"/>
      <c r="G56" s="11"/>
      <c r="H56" s="138"/>
      <c r="I56" s="138"/>
      <c r="J56" s="138"/>
      <c r="K56" s="138"/>
      <c r="L56" s="138"/>
      <c r="M56" s="138"/>
      <c r="N56" s="125"/>
      <c r="O56" s="213"/>
      <c r="P56" s="125"/>
      <c r="Q56" s="138"/>
      <c r="R56" s="138"/>
      <c r="S56" s="138"/>
      <c r="T56" s="11"/>
      <c r="U56" s="213"/>
      <c r="V56" s="16"/>
    </row>
    <row r="57" spans="2:22" ht="10.15" customHeight="1">
      <c r="B57" s="15"/>
      <c r="C57" s="11"/>
      <c r="D57" s="100"/>
      <c r="E57" s="41"/>
      <c r="F57" s="226" t="s">
        <v>9</v>
      </c>
      <c r="G57" s="11"/>
      <c r="H57" s="139"/>
      <c r="I57" s="139"/>
      <c r="J57" s="139"/>
      <c r="K57" s="139"/>
      <c r="L57" s="139"/>
      <c r="M57" s="139"/>
      <c r="N57" s="125"/>
      <c r="O57" s="200"/>
      <c r="P57" s="125"/>
      <c r="Q57" s="139"/>
      <c r="R57" s="139"/>
      <c r="S57" s="139"/>
      <c r="T57" s="11"/>
      <c r="U57" s="200"/>
      <c r="V57" s="16"/>
    </row>
    <row r="58" spans="2:22" ht="10.15" customHeight="1">
      <c r="B58" s="15"/>
      <c r="C58" s="11"/>
      <c r="D58" s="100"/>
      <c r="E58" s="41"/>
      <c r="F58" s="227" t="s">
        <v>10</v>
      </c>
      <c r="G58" s="11"/>
      <c r="H58" s="136"/>
      <c r="I58" s="136"/>
      <c r="J58" s="136"/>
      <c r="K58" s="136"/>
      <c r="L58" s="136"/>
      <c r="M58" s="136"/>
      <c r="N58" s="125"/>
      <c r="O58" s="199" t="str">
        <f ca="1">IF(OR(ISERROR(VLOOKUP($E$7,Index!$E$44:$G$67,2,FALSE)),ISERROR(J58/I58)),"OK",(IF(AND(J58/I58&gt;=VLOOKUP($E$7,Index!$E$44:$G$67,2,FALSE),OR(VLOOKUP($E$7,Index!$E$44:$G$67,3,FALSE)="",J58/I58&lt;=VLOOKUP($E$7,Index!$E$44:$G$67,3,FALSE))),"OK","ERROR")))</f>
        <v>OK</v>
      </c>
      <c r="P58" s="125"/>
      <c r="Q58" s="136"/>
      <c r="R58" s="136"/>
      <c r="S58" s="136"/>
      <c r="T58" s="11"/>
      <c r="U58" s="199" t="str">
        <f ca="1">IF(OR(ISERROR(VLOOKUP($E$7,Index!$E$44:$G$67,2,FALSE)),ISERROR(R58/Q58)),"OK",(IF(AND(R58/Q58&gt;=VLOOKUP($E$7,Index!$E$44:$G$67,2,FALSE),OR(VLOOKUP($E$7,Index!$E$44:$G$67,3,FALSE)="",R58/Q58&lt;=VLOOKUP($E$7,Index!$E$44:$G$67,3,FALSE))),"OK","ERROR")))</f>
        <v>OK</v>
      </c>
      <c r="V58" s="16"/>
    </row>
    <row r="59" spans="2:22" ht="10.15" customHeight="1">
      <c r="B59" s="15"/>
      <c r="C59" s="11"/>
      <c r="D59" s="100"/>
      <c r="E59" s="41"/>
      <c r="F59" s="227" t="s">
        <v>22</v>
      </c>
      <c r="G59" s="11"/>
      <c r="H59" s="136"/>
      <c r="I59" s="136"/>
      <c r="J59" s="136"/>
      <c r="K59" s="136"/>
      <c r="L59" s="136"/>
      <c r="M59" s="136"/>
      <c r="N59" s="125"/>
      <c r="O59" s="199" t="str">
        <f ca="1">IF(OR(ISERROR(VLOOKUP($E$7,Index!$E$44:$G$67,2,FALSE)),ISERROR(J59/I59)),"OK",(IF(AND(J59/I59&gt;=VLOOKUP($E$7,Index!$E$44:$G$67,2,FALSE),OR(VLOOKUP($E$7,Index!$E$44:$G$67,3,FALSE)="",J59/I59&lt;=VLOOKUP($E$7,Index!$E$44:$G$67,3,FALSE))),"OK","ERROR")))</f>
        <v>OK</v>
      </c>
      <c r="P59" s="125"/>
      <c r="Q59" s="136"/>
      <c r="R59" s="136"/>
      <c r="S59" s="136"/>
      <c r="T59" s="11"/>
      <c r="U59" s="199" t="str">
        <f ca="1">IF(OR(ISERROR(VLOOKUP($E$7,Index!$E$44:$G$67,2,FALSE)),ISERROR(R59/Q59)),"OK",(IF(AND(R59/Q59&gt;=VLOOKUP($E$7,Index!$E$44:$G$67,2,FALSE),OR(VLOOKUP($E$7,Index!$E$44:$G$67,3,FALSE)="",R59/Q59&lt;=VLOOKUP($E$7,Index!$E$44:$G$67,3,FALSE))),"OK","ERROR")))</f>
        <v>OK</v>
      </c>
      <c r="V59" s="16"/>
    </row>
    <row r="60" spans="2:22" ht="10.15" customHeight="1">
      <c r="B60" s="15"/>
      <c r="C60" s="11"/>
      <c r="D60" s="100"/>
      <c r="E60" s="41"/>
      <c r="F60" s="227" t="s">
        <v>23</v>
      </c>
      <c r="G60" s="11"/>
      <c r="H60" s="136"/>
      <c r="I60" s="136"/>
      <c r="J60" s="136"/>
      <c r="K60" s="172" t="s">
        <v>66</v>
      </c>
      <c r="L60" s="136"/>
      <c r="M60" s="136"/>
      <c r="N60" s="125"/>
      <c r="O60" s="199" t="str">
        <f ca="1">IF(OR(ISERROR(VLOOKUP($E$7,Index!$E$44:$G$67,2,FALSE)),ISERROR(J60/I60)),"OK",(IF(AND(J60/I60&gt;=VLOOKUP($E$7,Index!$E$44:$G$67,2,FALSE),OR(VLOOKUP($E$7,Index!$E$44:$G$67,3,FALSE)="",J60/I60&lt;=VLOOKUP($E$7,Index!$E$44:$G$67,3,FALSE))),"OK","ERROR")))</f>
        <v>OK</v>
      </c>
      <c r="P60" s="125"/>
      <c r="Q60" s="136"/>
      <c r="R60" s="136"/>
      <c r="S60" s="136"/>
      <c r="T60" s="11"/>
      <c r="U60" s="199" t="str">
        <f ca="1">IF(OR(ISERROR(VLOOKUP($E$7,Index!$E$44:$G$67,2,FALSE)),ISERROR(R60/Q60)),"OK",(IF(AND(R60/Q60&gt;=VLOOKUP($E$7,Index!$E$44:$G$67,2,FALSE),OR(VLOOKUP($E$7,Index!$E$44:$G$67,3,FALSE)="",R60/Q60&lt;=VLOOKUP($E$7,Index!$E$44:$G$67,3,FALSE))),"OK","ERROR")))</f>
        <v>OK</v>
      </c>
      <c r="V60" s="16"/>
    </row>
    <row r="61" spans="2:22" ht="10.15" customHeight="1">
      <c r="B61" s="15"/>
      <c r="C61" s="11"/>
      <c r="D61" s="100"/>
      <c r="E61" s="41"/>
      <c r="F61" s="227" t="s">
        <v>57</v>
      </c>
      <c r="G61" s="11"/>
      <c r="H61" s="136"/>
      <c r="I61" s="136"/>
      <c r="J61" s="136"/>
      <c r="K61" s="172" t="s">
        <v>66</v>
      </c>
      <c r="L61" s="136"/>
      <c r="M61" s="136"/>
      <c r="N61" s="125"/>
      <c r="O61" s="199" t="str">
        <f ca="1">IF(OR(ISERROR(VLOOKUP($E$7,Index!$E$44:$G$67,2,FALSE)),ISERROR(J61/I61)),"OK",(IF(AND(J61/I61&gt;=VLOOKUP($E$7,Index!$E$44:$G$67,2,FALSE),OR(VLOOKUP($E$7,Index!$E$44:$G$67,3,FALSE)="",J61/I61&lt;=VLOOKUP($E$7,Index!$E$44:$G$67,3,FALSE))),"OK","ERROR")))</f>
        <v>OK</v>
      </c>
      <c r="P61" s="125"/>
      <c r="Q61" s="136"/>
      <c r="R61" s="136"/>
      <c r="S61" s="136"/>
      <c r="T61" s="11"/>
      <c r="U61" s="199" t="str">
        <f ca="1">IF(OR(ISERROR(VLOOKUP($E$7,Index!$E$44:$G$67,2,FALSE)),ISERROR(R61/Q61)),"OK",(IF(AND(R61/Q61&gt;=VLOOKUP($E$7,Index!$E$44:$G$67,2,FALSE),OR(VLOOKUP($E$7,Index!$E$44:$G$67,3,FALSE)="",R61/Q61&lt;=VLOOKUP($E$7,Index!$E$44:$G$67,3,FALSE))),"OK","ERROR")))</f>
        <v>OK</v>
      </c>
      <c r="V61" s="16"/>
    </row>
    <row r="62" spans="2:22" ht="10.15" customHeight="1">
      <c r="B62" s="15"/>
      <c r="C62" s="11"/>
      <c r="D62" s="100"/>
      <c r="E62" s="41"/>
      <c r="F62" s="227" t="s">
        <v>32</v>
      </c>
      <c r="G62" s="11"/>
      <c r="H62" s="136"/>
      <c r="I62" s="136"/>
      <c r="J62" s="136"/>
      <c r="K62" s="172" t="s">
        <v>66</v>
      </c>
      <c r="L62" s="136"/>
      <c r="M62" s="136"/>
      <c r="N62" s="125"/>
      <c r="O62" s="199" t="str">
        <f ca="1">IF(OR(ISERROR(VLOOKUP($E$7,Index!$E$44:$G$67,2,FALSE)),ISERROR(J62/I62)),"OK",(IF(AND(J62/I62&gt;=VLOOKUP($E$7,Index!$E$44:$G$67,2,FALSE),OR(VLOOKUP($E$7,Index!$E$44:$G$67,3,FALSE)="",J62/I62&lt;=VLOOKUP($E$7,Index!$E$44:$G$67,3,FALSE))),"OK","ERROR")))</f>
        <v>OK</v>
      </c>
      <c r="P62" s="125"/>
      <c r="Q62" s="136"/>
      <c r="R62" s="136"/>
      <c r="S62" s="136"/>
      <c r="T62" s="11"/>
      <c r="U62" s="199" t="str">
        <f ca="1">IF(OR(ISERROR(VLOOKUP($E$7,Index!$E$44:$G$67,2,FALSE)),ISERROR(R62/Q62)),"OK",(IF(AND(R62/Q62&gt;=VLOOKUP($E$7,Index!$E$44:$G$67,2,FALSE),OR(VLOOKUP($E$7,Index!$E$44:$G$67,3,FALSE)="",R62/Q62&lt;=VLOOKUP($E$7,Index!$E$44:$G$67,3,FALSE))),"OK","ERROR")))</f>
        <v>OK</v>
      </c>
      <c r="V62" s="16"/>
    </row>
    <row r="63" spans="2:22" ht="10.15" customHeight="1">
      <c r="B63" s="15"/>
      <c r="C63" s="11"/>
      <c r="D63" s="100"/>
      <c r="E63" s="41"/>
      <c r="F63" s="227" t="s">
        <v>8</v>
      </c>
      <c r="G63" s="11"/>
      <c r="H63" s="136"/>
      <c r="I63" s="136"/>
      <c r="J63" s="136"/>
      <c r="K63" s="136"/>
      <c r="L63" s="136"/>
      <c r="M63" s="136"/>
      <c r="N63" s="125"/>
      <c r="O63" s="199" t="str">
        <f ca="1">IF(OR(ISERROR(VLOOKUP($E$7,Index!$E$44:$G$67,2,FALSE)),ISERROR(J63/I63)),"OK",(IF(AND(J63/I63&gt;=VLOOKUP($E$7,Index!$E$44:$G$67,2,FALSE),OR(VLOOKUP($E$7,Index!$E$44:$G$67,3,FALSE)="",J63/I63&lt;=VLOOKUP($E$7,Index!$E$44:$G$67,3,FALSE))),"OK","ERROR")))</f>
        <v>OK</v>
      </c>
      <c r="P63" s="125"/>
      <c r="Q63" s="136"/>
      <c r="R63" s="136"/>
      <c r="S63" s="136"/>
      <c r="T63" s="11"/>
      <c r="U63" s="199" t="str">
        <f ca="1">IF(OR(ISERROR(VLOOKUP($E$7,Index!$E$44:$G$67,2,FALSE)),ISERROR(R63/Q63)),"OK",(IF(AND(R63/Q63&gt;=VLOOKUP($E$7,Index!$E$44:$G$67,2,FALSE),OR(VLOOKUP($E$7,Index!$E$44:$G$67,3,FALSE)="",R63/Q63&lt;=VLOOKUP($E$7,Index!$E$44:$G$67,3,FALSE))),"OK","ERROR")))</f>
        <v>OK</v>
      </c>
      <c r="V63" s="16"/>
    </row>
    <row r="64" spans="2:22" ht="10.15" customHeight="1">
      <c r="B64" s="15"/>
      <c r="C64" s="11"/>
      <c r="D64" s="100"/>
      <c r="E64" s="160" t="s">
        <v>15</v>
      </c>
      <c r="F64" s="42"/>
      <c r="G64" s="11"/>
      <c r="H64" s="139"/>
      <c r="I64" s="139"/>
      <c r="J64" s="139"/>
      <c r="K64" s="139"/>
      <c r="L64" s="139"/>
      <c r="M64" s="139"/>
      <c r="N64" s="125"/>
      <c r="O64" s="200"/>
      <c r="P64" s="125"/>
      <c r="Q64" s="139"/>
      <c r="R64" s="139"/>
      <c r="S64" s="139"/>
      <c r="T64" s="11"/>
      <c r="U64" s="200"/>
      <c r="V64" s="16"/>
    </row>
    <row r="65" spans="2:22" ht="10.15" customHeight="1">
      <c r="B65" s="15"/>
      <c r="C65" s="11"/>
      <c r="D65" s="100"/>
      <c r="E65" s="160"/>
      <c r="F65" s="42" t="s">
        <v>360</v>
      </c>
      <c r="G65" s="11"/>
      <c r="H65" s="139"/>
      <c r="I65" s="139"/>
      <c r="J65" s="139"/>
      <c r="K65" s="139"/>
      <c r="L65" s="139"/>
      <c r="M65" s="139"/>
      <c r="N65" s="125"/>
      <c r="O65" s="200"/>
      <c r="P65" s="125"/>
      <c r="Q65" s="139"/>
      <c r="R65" s="139"/>
      <c r="S65" s="139"/>
      <c r="T65" s="11"/>
      <c r="U65" s="200"/>
      <c r="V65" s="16"/>
    </row>
    <row r="66" spans="2:22" ht="10.15" customHeight="1">
      <c r="B66" s="15"/>
      <c r="C66" s="11"/>
      <c r="D66" s="100"/>
      <c r="E66" s="160"/>
      <c r="F66" s="227" t="s">
        <v>16</v>
      </c>
      <c r="G66" s="11"/>
      <c r="H66" s="136"/>
      <c r="I66" s="136"/>
      <c r="J66" s="136"/>
      <c r="K66" s="136"/>
      <c r="L66" s="136"/>
      <c r="M66" s="136"/>
      <c r="N66" s="125"/>
      <c r="O66" s="199" t="str">
        <f ca="1">IF(OR(ISERROR(VLOOKUP($E$7,Index!$E$44:$G$67,2,FALSE)),ISERROR(J66/I66)),"OK",(IF(AND(J66/I66&gt;=VLOOKUP($E$7,Index!$E$44:$G$67,2,FALSE),OR(VLOOKUP($E$7,Index!$E$44:$G$67,3,FALSE)="",J66/I66&lt;=VLOOKUP($E$7,Index!$E$44:$G$67,3,FALSE))),"OK","ERROR")))</f>
        <v>OK</v>
      </c>
      <c r="P66" s="125"/>
      <c r="Q66" s="136"/>
      <c r="R66" s="136"/>
      <c r="S66" s="136"/>
      <c r="T66" s="11"/>
      <c r="U66" s="199" t="str">
        <f ca="1">IF(OR(ISERROR(VLOOKUP($E$7,Index!$E$44:$G$67,2,FALSE)),ISERROR(R66/Q66)),"OK",(IF(AND(R66/Q66&gt;=VLOOKUP($E$7,Index!$E$44:$G$67,2,FALSE),OR(VLOOKUP($E$7,Index!$E$44:$G$67,3,FALSE)="",R66/Q66&lt;=VLOOKUP($E$7,Index!$E$44:$G$67,3,FALSE))),"OK","ERROR")))</f>
        <v>OK</v>
      </c>
      <c r="V66" s="16"/>
    </row>
    <row r="67" spans="2:22" ht="10.15" customHeight="1">
      <c r="B67" s="15"/>
      <c r="C67" s="11"/>
      <c r="D67" s="100"/>
      <c r="E67" s="41"/>
      <c r="F67" s="227" t="s">
        <v>17</v>
      </c>
      <c r="G67" s="11"/>
      <c r="H67" s="136"/>
      <c r="I67" s="136"/>
      <c r="J67" s="136"/>
      <c r="K67" s="136"/>
      <c r="L67" s="136"/>
      <c r="M67" s="136"/>
      <c r="N67" s="125"/>
      <c r="O67" s="199" t="str">
        <f ca="1">IF(OR(ISERROR(VLOOKUP($E$7,Index!$E$44:$G$67,2,FALSE)),ISERROR(J67/I67)),"OK",(IF(AND(J67/I67&gt;=VLOOKUP($E$7,Index!$E$44:$G$67,2,FALSE),OR(VLOOKUP($E$7,Index!$E$44:$G$67,3,FALSE)="",J67/I67&lt;=VLOOKUP($E$7,Index!$E$44:$G$67,3,FALSE))),"OK","ERROR")))</f>
        <v>OK</v>
      </c>
      <c r="P67" s="125"/>
      <c r="Q67" s="136"/>
      <c r="R67" s="136"/>
      <c r="S67" s="136"/>
      <c r="T67" s="11"/>
      <c r="U67" s="199" t="str">
        <f ca="1">IF(OR(ISERROR(VLOOKUP($E$7,Index!$E$44:$G$67,2,FALSE)),ISERROR(R67/Q67)),"OK",(IF(AND(R67/Q67&gt;=VLOOKUP($E$7,Index!$E$44:$G$67,2,FALSE),OR(VLOOKUP($E$7,Index!$E$44:$G$67,3,FALSE)="",R67/Q67&lt;=VLOOKUP($E$7,Index!$E$44:$G$67,3,FALSE))),"OK","ERROR")))</f>
        <v>OK</v>
      </c>
      <c r="V67" s="16"/>
    </row>
    <row r="68" spans="2:22" ht="10.15" customHeight="1">
      <c r="B68" s="15"/>
      <c r="C68" s="11"/>
      <c r="D68" s="100"/>
      <c r="E68" s="41"/>
      <c r="F68" s="227" t="s">
        <v>8</v>
      </c>
      <c r="G68" s="11"/>
      <c r="H68" s="136"/>
      <c r="I68" s="136"/>
      <c r="J68" s="136"/>
      <c r="K68" s="136"/>
      <c r="L68" s="136"/>
      <c r="M68" s="136"/>
      <c r="N68" s="125"/>
      <c r="O68" s="199" t="str">
        <f ca="1">IF(OR(ISERROR(VLOOKUP($E$7,Index!$E$44:$G$67,2,FALSE)),ISERROR(J68/I68)),"OK",(IF(AND(J68/I68&gt;=VLOOKUP($E$7,Index!$E$44:$G$67,2,FALSE),OR(VLOOKUP($E$7,Index!$E$44:$G$67,3,FALSE)="",J68/I68&lt;=VLOOKUP($E$7,Index!$E$44:$G$67,3,FALSE))),"OK","ERROR")))</f>
        <v>OK</v>
      </c>
      <c r="P68" s="125"/>
      <c r="Q68" s="136"/>
      <c r="R68" s="136"/>
      <c r="S68" s="136"/>
      <c r="T68" s="11"/>
      <c r="U68" s="199" t="str">
        <f ca="1">IF(OR(ISERROR(VLOOKUP($E$7,Index!$E$44:$G$67,2,FALSE)),ISERROR(R68/Q68)),"OK",(IF(AND(R68/Q68&gt;=VLOOKUP($E$7,Index!$E$44:$G$67,2,FALSE),OR(VLOOKUP($E$7,Index!$E$44:$G$67,3,FALSE)="",R68/Q68&lt;=VLOOKUP($E$7,Index!$E$44:$G$67,3,FALSE))),"OK","ERROR")))</f>
        <v>OK</v>
      </c>
      <c r="V68" s="16"/>
    </row>
    <row r="69" spans="2:22" ht="10.15" customHeight="1">
      <c r="B69" s="15"/>
      <c r="C69" s="11"/>
      <c r="D69" s="100"/>
      <c r="E69" s="41"/>
      <c r="F69" s="227"/>
      <c r="G69" s="11"/>
      <c r="H69" s="138"/>
      <c r="I69" s="138"/>
      <c r="J69" s="138"/>
      <c r="K69" s="138"/>
      <c r="L69" s="138"/>
      <c r="M69" s="138"/>
      <c r="N69" s="125"/>
      <c r="O69" s="213"/>
      <c r="P69" s="125"/>
      <c r="Q69" s="138"/>
      <c r="R69" s="138"/>
      <c r="S69" s="138"/>
      <c r="T69" s="11"/>
      <c r="U69" s="213"/>
      <c r="V69" s="16"/>
    </row>
    <row r="70" spans="2:22" ht="10.15" customHeight="1">
      <c r="B70" s="15"/>
      <c r="C70" s="11"/>
      <c r="D70" s="100"/>
      <c r="E70" s="160"/>
      <c r="F70" s="42" t="s">
        <v>361</v>
      </c>
      <c r="G70" s="11"/>
      <c r="H70" s="139"/>
      <c r="I70" s="139"/>
      <c r="J70" s="139"/>
      <c r="K70" s="139"/>
      <c r="L70" s="139"/>
      <c r="M70" s="139"/>
      <c r="N70" s="125"/>
      <c r="O70" s="200"/>
      <c r="P70" s="125"/>
      <c r="Q70" s="139"/>
      <c r="R70" s="139"/>
      <c r="S70" s="139"/>
      <c r="T70" s="11"/>
      <c r="U70" s="200"/>
      <c r="V70" s="16"/>
    </row>
    <row r="71" spans="2:22" ht="10.15" customHeight="1">
      <c r="B71" s="15"/>
      <c r="C71" s="11"/>
      <c r="D71" s="100"/>
      <c r="E71" s="160"/>
      <c r="F71" s="227" t="s">
        <v>16</v>
      </c>
      <c r="G71" s="11"/>
      <c r="H71" s="136"/>
      <c r="I71" s="136"/>
      <c r="J71" s="136"/>
      <c r="K71" s="136"/>
      <c r="L71" s="136"/>
      <c r="M71" s="136"/>
      <c r="N71" s="125"/>
      <c r="O71" s="199" t="str">
        <f ca="1">IF(OR(ISERROR(VLOOKUP($E$7,Index!$E$44:$G$67,2,FALSE)),ISERROR(J71/I71)),"OK",(IF(AND(J71/I71&gt;=VLOOKUP($E$7,Index!$E$44:$G$67,2,FALSE),OR(VLOOKUP($E$7,Index!$E$44:$G$67,3,FALSE)="",J71/I71&lt;=VLOOKUP($E$7,Index!$E$44:$G$67,3,FALSE))),"OK","ERROR")))</f>
        <v>OK</v>
      </c>
      <c r="P71" s="125"/>
      <c r="Q71" s="136"/>
      <c r="R71" s="136"/>
      <c r="S71" s="136"/>
      <c r="T71" s="11"/>
      <c r="U71" s="199" t="str">
        <f ca="1">IF(OR(ISERROR(VLOOKUP($E$7,Index!$E$44:$G$67,2,FALSE)),ISERROR(R71/Q71)),"OK",(IF(AND(R71/Q71&gt;=VLOOKUP($E$7,Index!$E$44:$G$67,2,FALSE),OR(VLOOKUP($E$7,Index!$E$44:$G$67,3,FALSE)="",R71/Q71&lt;=VLOOKUP($E$7,Index!$E$44:$G$67,3,FALSE))),"OK","ERROR")))</f>
        <v>OK</v>
      </c>
      <c r="V71" s="16"/>
    </row>
    <row r="72" spans="2:22" ht="10.15" customHeight="1">
      <c r="B72" s="15"/>
      <c r="C72" s="11"/>
      <c r="D72" s="100"/>
      <c r="E72" s="41"/>
      <c r="F72" s="227" t="s">
        <v>17</v>
      </c>
      <c r="G72" s="11"/>
      <c r="H72" s="136"/>
      <c r="I72" s="136"/>
      <c r="J72" s="136"/>
      <c r="K72" s="136"/>
      <c r="L72" s="136"/>
      <c r="M72" s="136"/>
      <c r="N72" s="125"/>
      <c r="O72" s="199" t="str">
        <f ca="1">IF(OR(ISERROR(VLOOKUP($E$7,Index!$E$44:$G$67,2,FALSE)),ISERROR(J72/I72)),"OK",(IF(AND(J72/I72&gt;=VLOOKUP($E$7,Index!$E$44:$G$67,2,FALSE),OR(VLOOKUP($E$7,Index!$E$44:$G$67,3,FALSE)="",J72/I72&lt;=VLOOKUP($E$7,Index!$E$44:$G$67,3,FALSE))),"OK","ERROR")))</f>
        <v>OK</v>
      </c>
      <c r="P72" s="125"/>
      <c r="Q72" s="136"/>
      <c r="R72" s="136"/>
      <c r="S72" s="136"/>
      <c r="T72" s="11"/>
      <c r="U72" s="199" t="str">
        <f ca="1">IF(OR(ISERROR(VLOOKUP($E$7,Index!$E$44:$G$67,2,FALSE)),ISERROR(R72/Q72)),"OK",(IF(AND(R72/Q72&gt;=VLOOKUP($E$7,Index!$E$44:$G$67,2,FALSE),OR(VLOOKUP($E$7,Index!$E$44:$G$67,3,FALSE)="",R72/Q72&lt;=VLOOKUP($E$7,Index!$E$44:$G$67,3,FALSE))),"OK","ERROR")))</f>
        <v>OK</v>
      </c>
      <c r="V72" s="16"/>
    </row>
    <row r="73" spans="2:22" ht="10.15" customHeight="1">
      <c r="B73" s="15"/>
      <c r="C73" s="11"/>
      <c r="D73" s="100"/>
      <c r="E73" s="41"/>
      <c r="F73" s="227" t="s">
        <v>8</v>
      </c>
      <c r="G73" s="11"/>
      <c r="H73" s="136"/>
      <c r="I73" s="136"/>
      <c r="J73" s="136"/>
      <c r="K73" s="136"/>
      <c r="L73" s="136"/>
      <c r="M73" s="136"/>
      <c r="N73" s="125"/>
      <c r="O73" s="199" t="str">
        <f ca="1">IF(OR(ISERROR(VLOOKUP($E$7,Index!$E$44:$G$67,2,FALSE)),ISERROR(J73/I73)),"OK",(IF(AND(J73/I73&gt;=VLOOKUP($E$7,Index!$E$44:$G$67,2,FALSE),OR(VLOOKUP($E$7,Index!$E$44:$G$67,3,FALSE)="",J73/I73&lt;=VLOOKUP($E$7,Index!$E$44:$G$67,3,FALSE))),"OK","ERROR")))</f>
        <v>OK</v>
      </c>
      <c r="P73" s="125"/>
      <c r="Q73" s="136"/>
      <c r="R73" s="136"/>
      <c r="S73" s="136"/>
      <c r="T73" s="11"/>
      <c r="U73" s="199" t="str">
        <f ca="1">IF(OR(ISERROR(VLOOKUP($E$7,Index!$E$44:$G$67,2,FALSE)),ISERROR(R73/Q73)),"OK",(IF(AND(R73/Q73&gt;=VLOOKUP($E$7,Index!$E$44:$G$67,2,FALSE),OR(VLOOKUP($E$7,Index!$E$44:$G$67,3,FALSE)="",R73/Q73&lt;=VLOOKUP($E$7,Index!$E$44:$G$67,3,FALSE))),"OK","ERROR")))</f>
        <v>OK</v>
      </c>
      <c r="V73" s="16"/>
    </row>
    <row r="74" spans="2:22" ht="10.15" customHeight="1">
      <c r="B74" s="15"/>
      <c r="C74" s="11"/>
      <c r="D74" s="161" t="s">
        <v>18</v>
      </c>
      <c r="E74" s="162" t="s">
        <v>19</v>
      </c>
      <c r="F74" s="10"/>
      <c r="G74" s="11"/>
      <c r="H74" s="140"/>
      <c r="I74" s="140"/>
      <c r="J74" s="140"/>
      <c r="K74" s="463" t="s">
        <v>66</v>
      </c>
      <c r="L74" s="140"/>
      <c r="M74" s="140"/>
      <c r="N74" s="125"/>
      <c r="O74" s="201" t="str">
        <f ca="1">IF(OR(ISERROR(VLOOKUP($E$7,Index!$E$44:$G$67,2,FALSE)),ISERROR(J74/I74)),"OK",(IF(AND(J74/I74&gt;=VLOOKUP($E$7,Index!$E$44:$G$67,2,FALSE),OR(VLOOKUP($E$7,Index!$E$44:$G$67,3,FALSE)="",J74/I74&lt;=VLOOKUP($E$7,Index!$E$44:$G$67,3,FALSE))),"OK","ERROR")))</f>
        <v>OK</v>
      </c>
      <c r="P74" s="125"/>
      <c r="Q74" s="140"/>
      <c r="R74" s="140"/>
      <c r="S74" s="140"/>
      <c r="T74" s="11"/>
      <c r="U74" s="201" t="str">
        <f ca="1">IF(OR(ISERROR(VLOOKUP($E$7,Index!$E$44:$G$67,2,FALSE)),ISERROR(R74/Q74)),"OK",(IF(AND(R74/Q74&gt;=VLOOKUP($E$7,Index!$E$44:$G$67,2,FALSE),OR(VLOOKUP($E$7,Index!$E$44:$G$67,3,FALSE)="",R74/Q74&lt;=VLOOKUP($E$7,Index!$E$44:$G$67,3,FALSE))),"OK","ERROR")))</f>
        <v>OK</v>
      </c>
      <c r="V74" s="16"/>
    </row>
    <row r="75" spans="2:22" ht="10.15" customHeight="1">
      <c r="B75" s="15"/>
      <c r="C75" s="11"/>
      <c r="D75" s="163" t="s">
        <v>20</v>
      </c>
      <c r="E75" s="164" t="s">
        <v>21</v>
      </c>
      <c r="F75" s="40"/>
      <c r="G75" s="11"/>
      <c r="H75" s="141"/>
      <c r="I75" s="141"/>
      <c r="J75" s="141"/>
      <c r="K75" s="141"/>
      <c r="L75" s="141"/>
      <c r="M75" s="141"/>
      <c r="N75" s="125"/>
      <c r="O75" s="202"/>
      <c r="P75" s="125"/>
      <c r="Q75" s="141"/>
      <c r="R75" s="141"/>
      <c r="S75" s="141"/>
      <c r="T75" s="11"/>
      <c r="U75" s="202"/>
      <c r="V75" s="16"/>
    </row>
    <row r="76" spans="2:22" ht="10.15" customHeight="1">
      <c r="B76" s="15"/>
      <c r="C76" s="11"/>
      <c r="D76" s="100"/>
      <c r="E76" s="11"/>
      <c r="F76" s="42" t="s">
        <v>22</v>
      </c>
      <c r="G76" s="11"/>
      <c r="H76" s="136"/>
      <c r="I76" s="136"/>
      <c r="J76" s="136"/>
      <c r="K76" s="172" t="s">
        <v>66</v>
      </c>
      <c r="L76" s="136"/>
      <c r="M76" s="136"/>
      <c r="N76" s="125"/>
      <c r="O76" s="199" t="str">
        <f ca="1">IF(OR(ISERROR(VLOOKUP($E$7,Index!$E$44:$G$67,2,FALSE)),ISERROR(J76/I76)),"OK",(IF(AND(J76/I76&gt;=VLOOKUP($E$7,Index!$E$44:$G$67,2,FALSE),OR(VLOOKUP($E$7,Index!$E$44:$G$67,3,FALSE)="",J76/I76&lt;=VLOOKUP($E$7,Index!$E$44:$G$67,3,FALSE))),"OK","ERROR")))</f>
        <v>OK</v>
      </c>
      <c r="P76" s="125"/>
      <c r="Q76" s="136"/>
      <c r="R76" s="136"/>
      <c r="S76" s="136"/>
      <c r="T76" s="11"/>
      <c r="U76" s="199" t="str">
        <f ca="1">IF(OR(ISERROR(VLOOKUP($E$7,Index!$E$44:$G$67,2,FALSE)),ISERROR(R76/Q76)),"OK",(IF(AND(R76/Q76&gt;=VLOOKUP($E$7,Index!$E$44:$G$67,2,FALSE),OR(VLOOKUP($E$7,Index!$E$44:$G$67,3,FALSE)="",R76/Q76&lt;=VLOOKUP($E$7,Index!$E$44:$G$67,3,FALSE))),"OK","ERROR")))</f>
        <v>OK</v>
      </c>
      <c r="V76" s="16"/>
    </row>
    <row r="77" spans="2:22" ht="10.15" customHeight="1">
      <c r="B77" s="15"/>
      <c r="C77" s="11"/>
      <c r="D77" s="100"/>
      <c r="E77" s="11"/>
      <c r="F77" s="42" t="s">
        <v>23</v>
      </c>
      <c r="G77" s="11"/>
      <c r="H77" s="136"/>
      <c r="I77" s="136"/>
      <c r="J77" s="136"/>
      <c r="K77" s="172" t="s">
        <v>66</v>
      </c>
      <c r="L77" s="136"/>
      <c r="M77" s="136"/>
      <c r="N77" s="125"/>
      <c r="O77" s="199" t="str">
        <f ca="1">IF(OR(ISERROR(VLOOKUP($E$7,Index!$E$44:$G$67,2,FALSE)),ISERROR(J77/I77)),"OK",(IF(AND(J77/I77&gt;=VLOOKUP($E$7,Index!$E$44:$G$67,2,FALSE),OR(VLOOKUP($E$7,Index!$E$44:$G$67,3,FALSE)="",J77/I77&lt;=VLOOKUP($E$7,Index!$E$44:$G$67,3,FALSE))),"OK","ERROR")))</f>
        <v>OK</v>
      </c>
      <c r="P77" s="125"/>
      <c r="Q77" s="136"/>
      <c r="R77" s="136"/>
      <c r="S77" s="136"/>
      <c r="T77" s="11"/>
      <c r="U77" s="199" t="str">
        <f ca="1">IF(OR(ISERROR(VLOOKUP($E$7,Index!$E$44:$G$67,2,FALSE)),ISERROR(R77/Q77)),"OK",(IF(AND(R77/Q77&gt;=VLOOKUP($E$7,Index!$E$44:$G$67,2,FALSE),OR(VLOOKUP($E$7,Index!$E$44:$G$67,3,FALSE)="",R77/Q77&lt;=VLOOKUP($E$7,Index!$E$44:$G$67,3,FALSE))),"OK","ERROR")))</f>
        <v>OK</v>
      </c>
      <c r="V77" s="16"/>
    </row>
    <row r="78" spans="2:22" ht="10.15" customHeight="1">
      <c r="B78" s="15"/>
      <c r="C78" s="11"/>
      <c r="D78" s="100"/>
      <c r="E78" s="11"/>
      <c r="F78" s="42" t="s">
        <v>57</v>
      </c>
      <c r="G78" s="11"/>
      <c r="H78" s="136"/>
      <c r="I78" s="136"/>
      <c r="J78" s="136"/>
      <c r="K78" s="172" t="s">
        <v>66</v>
      </c>
      <c r="L78" s="136"/>
      <c r="M78" s="136"/>
      <c r="N78" s="125"/>
      <c r="O78" s="199" t="str">
        <f ca="1">IF(OR(ISERROR(VLOOKUP($E$7,Index!$E$44:$G$67,2,FALSE)),ISERROR(J78/I78)),"OK",(IF(AND(J78/I78&gt;=VLOOKUP($E$7,Index!$E$44:$G$67,2,FALSE),OR(VLOOKUP($E$7,Index!$E$44:$G$67,3,FALSE)="",J78/I78&lt;=VLOOKUP($E$7,Index!$E$44:$G$67,3,FALSE))),"OK","ERROR")))</f>
        <v>OK</v>
      </c>
      <c r="P78" s="125"/>
      <c r="Q78" s="136"/>
      <c r="R78" s="136"/>
      <c r="S78" s="136"/>
      <c r="T78" s="11"/>
      <c r="U78" s="199" t="str">
        <f ca="1">IF(OR(ISERROR(VLOOKUP($E$7,Index!$E$44:$G$67,2,FALSE)),ISERROR(R78/Q78)),"OK",(IF(AND(R78/Q78&gt;=VLOOKUP($E$7,Index!$E$44:$G$67,2,FALSE),OR(VLOOKUP($E$7,Index!$E$44:$G$67,3,FALSE)="",R78/Q78&lt;=VLOOKUP($E$7,Index!$E$44:$G$67,3,FALSE))),"OK","ERROR")))</f>
        <v>OK</v>
      </c>
      <c r="V78" s="16"/>
    </row>
    <row r="79" spans="2:22" ht="10.15" customHeight="1">
      <c r="B79" s="15"/>
      <c r="C79" s="11"/>
      <c r="D79" s="100"/>
      <c r="E79" s="11"/>
      <c r="F79" s="42" t="s">
        <v>32</v>
      </c>
      <c r="G79" s="11"/>
      <c r="H79" s="136"/>
      <c r="I79" s="136"/>
      <c r="J79" s="136"/>
      <c r="K79" s="172" t="s">
        <v>66</v>
      </c>
      <c r="L79" s="136"/>
      <c r="M79" s="136"/>
      <c r="N79" s="125"/>
      <c r="O79" s="199" t="str">
        <f ca="1">IF(OR(ISERROR(VLOOKUP($E$7,Index!$E$44:$G$67,2,FALSE)),ISERROR(J79/I79)),"OK",(IF(AND(J79/I79&gt;=VLOOKUP($E$7,Index!$E$44:$G$67,2,FALSE),OR(VLOOKUP($E$7,Index!$E$44:$G$67,3,FALSE)="",J79/I79&lt;=VLOOKUP($E$7,Index!$E$44:$G$67,3,FALSE))),"OK","ERROR")))</f>
        <v>OK</v>
      </c>
      <c r="P79" s="125"/>
      <c r="Q79" s="136"/>
      <c r="R79" s="136"/>
      <c r="S79" s="136"/>
      <c r="T79" s="11"/>
      <c r="U79" s="199" t="str">
        <f ca="1">IF(OR(ISERROR(VLOOKUP($E$7,Index!$E$44:$G$67,2,FALSE)),ISERROR(R79/Q79)),"OK",(IF(AND(R79/Q79&gt;=VLOOKUP($E$7,Index!$E$44:$G$67,2,FALSE),OR(VLOOKUP($E$7,Index!$E$44:$G$67,3,FALSE)="",R79/Q79&lt;=VLOOKUP($E$7,Index!$E$44:$G$67,3,FALSE))),"OK","ERROR")))</f>
        <v>OK</v>
      </c>
      <c r="V79" s="16"/>
    </row>
    <row r="80" spans="2:22" ht="10.15" customHeight="1">
      <c r="B80" s="15"/>
      <c r="C80" s="11"/>
      <c r="D80" s="100"/>
      <c r="E80" s="11"/>
      <c r="F80" s="42" t="s">
        <v>8</v>
      </c>
      <c r="G80" s="11"/>
      <c r="H80" s="136"/>
      <c r="I80" s="136"/>
      <c r="J80" s="136"/>
      <c r="K80" s="172" t="s">
        <v>66</v>
      </c>
      <c r="L80" s="136"/>
      <c r="M80" s="136"/>
      <c r="N80" s="125"/>
      <c r="O80" s="199" t="str">
        <f ca="1">IF(OR(ISERROR(VLOOKUP($E$7,Index!$E$44:$G$67,2,FALSE)),ISERROR(J80/I80)),"OK",(IF(AND(J80/I80&gt;=VLOOKUP($E$7,Index!$E$44:$G$67,2,FALSE),OR(VLOOKUP($E$7,Index!$E$44:$G$67,3,FALSE)="",J80/I80&lt;=VLOOKUP($E$7,Index!$E$44:$G$67,3,FALSE))),"OK","ERROR")))</f>
        <v>OK</v>
      </c>
      <c r="P80" s="125"/>
      <c r="Q80" s="136"/>
      <c r="R80" s="136"/>
      <c r="S80" s="136"/>
      <c r="T80" s="11"/>
      <c r="U80" s="199" t="str">
        <f ca="1">IF(OR(ISERROR(VLOOKUP($E$7,Index!$E$44:$G$67,2,FALSE)),ISERROR(R80/Q80)),"OK",(IF(AND(R80/Q80&gt;=VLOOKUP($E$7,Index!$E$44:$G$67,2,FALSE),OR(VLOOKUP($E$7,Index!$E$44:$G$67,3,FALSE)="",R80/Q80&lt;=VLOOKUP($E$7,Index!$E$44:$G$67,3,FALSE))),"OK","ERROR")))</f>
        <v>OK</v>
      </c>
      <c r="V80" s="16"/>
    </row>
    <row r="81" spans="2:22" ht="10.15" customHeight="1">
      <c r="B81" s="15"/>
      <c r="C81" s="11"/>
      <c r="D81" s="161" t="s">
        <v>24</v>
      </c>
      <c r="E81" s="162" t="s">
        <v>25</v>
      </c>
      <c r="F81" s="10"/>
      <c r="G81" s="11"/>
      <c r="H81" s="140"/>
      <c r="I81" s="140"/>
      <c r="J81" s="140"/>
      <c r="K81" s="463" t="s">
        <v>66</v>
      </c>
      <c r="L81" s="140"/>
      <c r="M81" s="140"/>
      <c r="N81" s="125"/>
      <c r="O81" s="201" t="str">
        <f ca="1">IF(OR(ISERROR(VLOOKUP($E$7,Index!$E$44:$G$67,2,FALSE)),ISERROR(J81/I81)),"OK",(IF(AND(J81/I81&gt;=VLOOKUP($E$7,Index!$E$44:$G$67,2,FALSE),OR(VLOOKUP($E$7,Index!$E$44:$G$67,3,FALSE)="",J81/I81&lt;=VLOOKUP($E$7,Index!$E$44:$G$67,3,FALSE))),"OK","ERROR")))</f>
        <v>OK</v>
      </c>
      <c r="P81" s="125"/>
      <c r="Q81" s="140"/>
      <c r="R81" s="140"/>
      <c r="S81" s="140"/>
      <c r="T81" s="11"/>
      <c r="U81" s="201" t="str">
        <f ca="1">IF(OR(ISERROR(VLOOKUP($E$7,Index!$E$44:$G$67,2,FALSE)),ISERROR(R81/Q81)),"OK",(IF(AND(R81/Q81&gt;=VLOOKUP($E$7,Index!$E$44:$G$67,2,FALSE),OR(VLOOKUP($E$7,Index!$E$44:$G$67,3,FALSE)="",R81/Q81&lt;=VLOOKUP($E$7,Index!$E$44:$G$67,3,FALSE))),"OK","ERROR")))</f>
        <v>OK</v>
      </c>
      <c r="V81" s="16"/>
    </row>
    <row r="82" spans="2:22" ht="10.15" customHeight="1">
      <c r="B82" s="15"/>
      <c r="C82" s="11"/>
      <c r="D82" s="161" t="s">
        <v>26</v>
      </c>
      <c r="E82" s="162" t="s">
        <v>27</v>
      </c>
      <c r="F82" s="10"/>
      <c r="G82" s="11"/>
      <c r="H82" s="140"/>
      <c r="I82" s="140"/>
      <c r="J82" s="140"/>
      <c r="K82" s="463" t="s">
        <v>66</v>
      </c>
      <c r="L82" s="140"/>
      <c r="M82" s="140"/>
      <c r="N82" s="125"/>
      <c r="O82" s="201" t="str">
        <f ca="1">IF(OR(ISERROR(VLOOKUP($E$7,Index!$E$44:$G$67,2,FALSE)),ISERROR(J82/I82)),"OK",(IF(AND(J82/I82&gt;=VLOOKUP($E$7,Index!$E$44:$G$67,2,FALSE),OR(VLOOKUP($E$7,Index!$E$44:$G$67,3,FALSE)="",J82/I82&lt;=VLOOKUP($E$7,Index!$E$44:$G$67,3,FALSE))),"OK","ERROR")))</f>
        <v>OK</v>
      </c>
      <c r="P82" s="125"/>
      <c r="Q82" s="140"/>
      <c r="R82" s="140"/>
      <c r="S82" s="140"/>
      <c r="T82" s="11"/>
      <c r="U82" s="201" t="str">
        <f ca="1">IF(OR(ISERROR(VLOOKUP($E$7,Index!$E$44:$G$67,2,FALSE)),ISERROR(R82/Q82)),"OK",(IF(AND(R82/Q82&gt;=VLOOKUP($E$7,Index!$E$44:$G$67,2,FALSE),OR(VLOOKUP($E$7,Index!$E$44:$G$67,3,FALSE)="",R82/Q82&lt;=VLOOKUP($E$7,Index!$E$44:$G$67,3,FALSE))),"OK","ERROR")))</f>
        <v>OK</v>
      </c>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s="184"/>
      <c r="R86" s="233" t="s">
        <v>572</v>
      </c>
      <c r="S86" s="184"/>
      <c r="T86" s="11"/>
      <c r="U86" s="209"/>
      <c r="V86" s="16"/>
    </row>
    <row r="87" spans="2:22" ht="41.45" customHeight="1">
      <c r="B87" s="15"/>
      <c r="C87" s="11"/>
      <c r="D87" s="155" t="s">
        <v>0</v>
      </c>
      <c r="E87" s="188" t="s">
        <v>11</v>
      </c>
      <c r="F87" s="156"/>
      <c r="G87" s="11"/>
      <c r="H87" s="158" t="s">
        <v>58</v>
      </c>
      <c r="I87" s="158" t="s">
        <v>70</v>
      </c>
      <c r="J87" s="335" t="s">
        <v>53</v>
      </c>
      <c r="K87" s="158" t="s">
        <v>12</v>
      </c>
      <c r="L87" s="158" t="s">
        <v>13</v>
      </c>
      <c r="M87" s="158" t="s">
        <v>14</v>
      </c>
      <c r="N87" s="205"/>
      <c r="O87" s="158" t="s">
        <v>641</v>
      </c>
      <c r="P87" s="205"/>
      <c r="Q87" s="158" t="s">
        <v>402</v>
      </c>
      <c r="R87" s="335" t="s">
        <v>593</v>
      </c>
      <c r="S87" s="158" t="s">
        <v>594</v>
      </c>
      <c r="T87" s="11"/>
      <c r="U87" s="158" t="s">
        <v>641</v>
      </c>
      <c r="V87" s="16"/>
    </row>
    <row r="88" spans="2:22" ht="10.15" customHeight="1">
      <c r="B88" s="15"/>
      <c r="C88" s="11"/>
      <c r="D88" s="97"/>
      <c r="E88" s="39"/>
      <c r="F88" s="40"/>
      <c r="G88" s="11"/>
      <c r="H88" s="98"/>
      <c r="I88" s="98"/>
      <c r="J88" s="98" t="s">
        <v>54</v>
      </c>
      <c r="K88" s="98" t="s">
        <v>54</v>
      </c>
      <c r="L88" s="98" t="s">
        <v>54</v>
      </c>
      <c r="M88" s="98" t="s">
        <v>54</v>
      </c>
      <c r="N88" s="126"/>
      <c r="O88" s="204"/>
      <c r="P88" s="126"/>
      <c r="Q88" s="98"/>
      <c r="R88" s="98" t="s">
        <v>54</v>
      </c>
      <c r="S88" s="98" t="s">
        <v>54</v>
      </c>
      <c r="T88" s="11"/>
      <c r="U88" s="204"/>
      <c r="V88" s="16"/>
    </row>
    <row r="89" spans="2:22" ht="10.15" customHeight="1">
      <c r="B89" s="15"/>
      <c r="C89" s="11"/>
      <c r="D89" s="159" t="s">
        <v>28</v>
      </c>
      <c r="E89" s="160" t="s">
        <v>108</v>
      </c>
      <c r="F89" s="42"/>
      <c r="G89" s="11"/>
      <c r="H89" s="136"/>
      <c r="I89" s="136"/>
      <c r="J89" s="136"/>
      <c r="K89" s="136"/>
      <c r="L89" s="136"/>
      <c r="M89" s="136"/>
      <c r="N89" s="125"/>
      <c r="O89" s="199" t="str">
        <f ca="1">IF(OR(ISERROR(VLOOKUP($E$7,Index!$E$44:$G$67,2,FALSE)),ISERROR(J89/I89)),"OK",(IF(AND(J89/I89&gt;=VLOOKUP($E$7,Index!$E$44:$G$67,2,FALSE),OR(VLOOKUP($E$7,Index!$E$44:$G$67,3,FALSE)="",J89/I89&lt;=VLOOKUP($E$7,Index!$E$44:$G$67,3,FALSE))),"OK","ERROR")))</f>
        <v>OK</v>
      </c>
      <c r="P89" s="125"/>
      <c r="Q89" s="136"/>
      <c r="R89" s="136"/>
      <c r="S89" s="136"/>
      <c r="T89" s="11"/>
      <c r="U89" s="199" t="str">
        <f ca="1">IF(OR(ISERROR(VLOOKUP($E$7,Index!$E$44:$G$67,2,FALSE)),ISERROR(R89/Q89)),"OK",(IF(AND(R89/Q89&gt;=VLOOKUP($E$7,Index!$E$44:$G$67,2,FALSE),OR(VLOOKUP($E$7,Index!$E$44:$G$67,3,FALSE)="",R89/Q89&lt;=VLOOKUP($E$7,Index!$E$44:$G$67,3,FALSE))),"OK","ERROR")))</f>
        <v>OK</v>
      </c>
      <c r="V89" s="16"/>
    </row>
    <row r="90" spans="2:22" ht="10.15" customHeight="1">
      <c r="B90" s="15"/>
      <c r="C90" s="11"/>
      <c r="D90" s="163" t="s">
        <v>30</v>
      </c>
      <c r="E90" s="214" t="s">
        <v>109</v>
      </c>
      <c r="F90" s="40"/>
      <c r="G90" s="11"/>
      <c r="H90" s="141"/>
      <c r="I90" s="141"/>
      <c r="J90" s="141"/>
      <c r="K90" s="141"/>
      <c r="L90" s="141"/>
      <c r="M90" s="141"/>
      <c r="N90" s="125"/>
      <c r="O90" s="202"/>
      <c r="P90" s="125"/>
      <c r="Q90" s="141"/>
      <c r="R90" s="141"/>
      <c r="S90" s="141"/>
      <c r="T90" s="11"/>
      <c r="U90" s="202"/>
      <c r="V90" s="16"/>
    </row>
    <row r="91" spans="2:22" ht="10.15" customHeight="1">
      <c r="B91" s="15"/>
      <c r="C91" s="11"/>
      <c r="D91" s="100"/>
      <c r="E91" s="41"/>
      <c r="F91" s="42" t="s">
        <v>110</v>
      </c>
      <c r="G91" s="11"/>
      <c r="H91" s="136"/>
      <c r="I91" s="136"/>
      <c r="J91" s="136"/>
      <c r="K91" s="172" t="s">
        <v>66</v>
      </c>
      <c r="L91" s="136"/>
      <c r="M91" s="136"/>
      <c r="N91" s="125"/>
      <c r="O91" s="199" t="str">
        <f ca="1">IF(OR(ISERROR(VLOOKUP($E$7,Index!$E$44:$G$67,2,FALSE)),ISERROR(J91/I91)),"OK",(IF(AND(J91/I91&gt;=VLOOKUP($E$7,Index!$E$44:$G$67,2,FALSE),OR(VLOOKUP($E$7,Index!$E$44:$G$67,3,FALSE)="",J91/I91&lt;=VLOOKUP($E$7,Index!$E$44:$G$67,3,FALSE))),"OK","ERROR")))</f>
        <v>OK</v>
      </c>
      <c r="P91" s="125"/>
      <c r="Q91" s="136"/>
      <c r="R91" s="136"/>
      <c r="S91" s="136"/>
      <c r="T91" s="11"/>
      <c r="U91" s="199" t="str">
        <f ca="1">IF(OR(ISERROR(VLOOKUP($E$7,Index!$E$44:$G$67,2,FALSE)),ISERROR(R91/Q91)),"OK",(IF(AND(R91/Q91&gt;=VLOOKUP($E$7,Index!$E$44:$G$67,2,FALSE),OR(VLOOKUP($E$7,Index!$E$44:$G$67,3,FALSE)="",R91/Q91&lt;=VLOOKUP($E$7,Index!$E$44:$G$67,3,FALSE))),"OK","ERROR")))</f>
        <v>OK</v>
      </c>
      <c r="V91" s="16"/>
    </row>
    <row r="92" spans="2:22" ht="10.15" customHeight="1">
      <c r="B92" s="15"/>
      <c r="C92" s="11"/>
      <c r="D92" s="99"/>
      <c r="E92" s="43"/>
      <c r="F92" s="44" t="s">
        <v>111</v>
      </c>
      <c r="G92" s="11"/>
      <c r="H92" s="142"/>
      <c r="I92" s="142"/>
      <c r="J92" s="142"/>
      <c r="K92" s="462" t="s">
        <v>66</v>
      </c>
      <c r="L92" s="142"/>
      <c r="M92" s="142"/>
      <c r="N92" s="125"/>
      <c r="O92" s="203" t="str">
        <f ca="1">IF(OR(ISERROR(VLOOKUP($E$7,Index!$E$44:$G$67,2,FALSE)),ISERROR(J92/I92)),"OK",(IF(AND(J92/I92&gt;=VLOOKUP($E$7,Index!$E$44:$G$67,2,FALSE),OR(VLOOKUP($E$7,Index!$E$44:$G$67,3,FALSE)="",J92/I92&lt;=VLOOKUP($E$7,Index!$E$44:$G$67,3,FALSE))),"OK","ERROR")))</f>
        <v>OK</v>
      </c>
      <c r="P92" s="125"/>
      <c r="Q92" s="136"/>
      <c r="R92" s="136"/>
      <c r="S92" s="136"/>
      <c r="T92" s="11"/>
      <c r="U92" s="199" t="str">
        <f ca="1">IF(OR(ISERROR(VLOOKUP($E$7,Index!$E$44:$G$67,2,FALSE)),ISERROR(R92/Q92)),"OK",(IF(AND(R92/Q92&gt;=VLOOKUP($E$7,Index!$E$44:$G$67,2,FALSE),OR(VLOOKUP($E$7,Index!$E$44:$G$67,3,FALSE)="",R92/Q92&lt;=VLOOKUP($E$7,Index!$E$44:$G$67,3,FALSE))),"OK","ERROR")))</f>
        <v>OK</v>
      </c>
      <c r="V92" s="16"/>
    </row>
    <row r="93" spans="2:22" ht="10.15" customHeight="1">
      <c r="B93" s="15"/>
      <c r="C93" s="11"/>
      <c r="D93" s="163" t="s">
        <v>31</v>
      </c>
      <c r="E93" s="214" t="s">
        <v>112</v>
      </c>
      <c r="F93" s="40"/>
      <c r="G93" s="11"/>
      <c r="H93" s="141"/>
      <c r="I93" s="141"/>
      <c r="J93" s="141"/>
      <c r="K93" s="141"/>
      <c r="L93" s="141"/>
      <c r="M93" s="141"/>
      <c r="N93" s="125"/>
      <c r="O93" s="202"/>
      <c r="P93" s="125"/>
      <c r="Q93" s="141"/>
      <c r="R93" s="141"/>
      <c r="S93" s="141"/>
      <c r="T93" s="11"/>
      <c r="U93" s="202"/>
      <c r="V93" s="16"/>
    </row>
    <row r="94" spans="2:22" ht="10.15" customHeight="1">
      <c r="B94" s="15"/>
      <c r="C94" s="11"/>
      <c r="D94" s="100"/>
      <c r="E94" s="41"/>
      <c r="F94" s="42" t="s">
        <v>110</v>
      </c>
      <c r="G94" s="11"/>
      <c r="H94" s="136"/>
      <c r="I94" s="136"/>
      <c r="J94" s="136"/>
      <c r="K94" s="172" t="s">
        <v>66</v>
      </c>
      <c r="L94" s="136"/>
      <c r="M94" s="136"/>
      <c r="N94" s="125"/>
      <c r="O94" s="199" t="str">
        <f ca="1">IF(OR(ISERROR(VLOOKUP($E$7,Index!$E$44:$G$67,2,FALSE)),ISERROR(J94/I94)),"OK",(IF(AND(J94/I94&gt;=VLOOKUP($E$7,Index!$E$44:$G$67,2,FALSE),OR(VLOOKUP($E$7,Index!$E$44:$G$67,3,FALSE)="",J94/I94&lt;=VLOOKUP($E$7,Index!$E$44:$G$67,3,FALSE))),"OK","ERROR")))</f>
        <v>OK</v>
      </c>
      <c r="P94" s="125"/>
      <c r="Q94" s="136"/>
      <c r="R94" s="136"/>
      <c r="S94" s="136"/>
      <c r="T94" s="11"/>
      <c r="U94" s="199" t="str">
        <f ca="1">IF(OR(ISERROR(VLOOKUP($E$7,Index!$E$44:$G$67,2,FALSE)),ISERROR(R94/Q94)),"OK",(IF(AND(R94/Q94&gt;=VLOOKUP($E$7,Index!$E$44:$G$67,2,FALSE),OR(VLOOKUP($E$7,Index!$E$44:$G$67,3,FALSE)="",R94/Q94&lt;=VLOOKUP($E$7,Index!$E$44:$G$67,3,FALSE))),"OK","ERROR")))</f>
        <v>OK</v>
      </c>
      <c r="V94" s="16"/>
    </row>
    <row r="95" spans="2:22" ht="10.15" customHeight="1">
      <c r="B95" s="15"/>
      <c r="C95" s="11"/>
      <c r="D95" s="99"/>
      <c r="E95" s="43"/>
      <c r="F95" s="44" t="s">
        <v>111</v>
      </c>
      <c r="G95" s="11"/>
      <c r="H95" s="142"/>
      <c r="I95" s="142"/>
      <c r="J95" s="142"/>
      <c r="K95" s="462" t="s">
        <v>66</v>
      </c>
      <c r="L95" s="142"/>
      <c r="M95" s="142"/>
      <c r="N95" s="125"/>
      <c r="O95" s="203" t="str">
        <f ca="1">IF(OR(ISERROR(VLOOKUP($E$7,Index!$E$44:$G$67,2,FALSE)),ISERROR(J95/I95)),"OK",(IF(AND(J95/I95&gt;=VLOOKUP($E$7,Index!$E$44:$G$67,2,FALSE),OR(VLOOKUP($E$7,Index!$E$44:$G$67,3,FALSE)="",J95/I95&lt;=VLOOKUP($E$7,Index!$E$44:$G$67,3,FALSE))),"OK","ERROR")))</f>
        <v>OK</v>
      </c>
      <c r="P95" s="125"/>
      <c r="Q95" s="142"/>
      <c r="R95" s="142"/>
      <c r="S95" s="142"/>
      <c r="T95" s="11"/>
      <c r="U95" s="203" t="str">
        <f ca="1">IF(OR(ISERROR(VLOOKUP($E$7,Index!$E$44:$G$67,2,FALSE)),ISERROR(R95/Q95)),"OK",(IF(AND(R95/Q95&gt;=VLOOKUP($E$7,Index!$E$44:$G$67,2,FALSE),OR(VLOOKUP($E$7,Index!$E$44:$G$67,3,FALSE)="",R95/Q95&lt;=VLOOKUP($E$7,Index!$E$44:$G$67,3,FALSE))),"OK","ERROR")))</f>
        <v>OK</v>
      </c>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s="184"/>
      <c r="R99" s="233" t="s">
        <v>572</v>
      </c>
      <c r="S99" s="184"/>
      <c r="T99" s="11"/>
      <c r="U99" s="209"/>
      <c r="V99" s="16"/>
    </row>
    <row r="100" spans="2:22" ht="41.45" customHeight="1">
      <c r="B100" s="15"/>
      <c r="C100" s="11"/>
      <c r="D100" s="155" t="s">
        <v>0</v>
      </c>
      <c r="E100" s="188" t="s">
        <v>11</v>
      </c>
      <c r="F100" s="156"/>
      <c r="G100" s="11"/>
      <c r="H100" s="158" t="s">
        <v>58</v>
      </c>
      <c r="I100" s="158" t="s">
        <v>70</v>
      </c>
      <c r="J100" s="335" t="s">
        <v>430</v>
      </c>
      <c r="K100" s="158" t="s">
        <v>12</v>
      </c>
      <c r="L100" s="158" t="s">
        <v>13</v>
      </c>
      <c r="M100" s="158" t="s">
        <v>14</v>
      </c>
      <c r="N100" s="205"/>
      <c r="O100" s="158" t="s">
        <v>641</v>
      </c>
      <c r="P100" s="205"/>
      <c r="Q100" s="158" t="s">
        <v>402</v>
      </c>
      <c r="R100" s="335" t="s">
        <v>593</v>
      </c>
      <c r="S100" s="158" t="s">
        <v>594</v>
      </c>
      <c r="T100" s="11"/>
      <c r="U100" s="158" t="s">
        <v>641</v>
      </c>
      <c r="V100" s="16"/>
    </row>
    <row r="101" spans="2:22" ht="10.15" customHeight="1">
      <c r="B101" s="15"/>
      <c r="C101" s="11"/>
      <c r="D101" s="97"/>
      <c r="E101" s="39"/>
      <c r="F101" s="40"/>
      <c r="G101" s="11"/>
      <c r="H101" s="98"/>
      <c r="I101" s="98"/>
      <c r="J101" s="131" t="s">
        <v>54</v>
      </c>
      <c r="K101" s="131" t="s">
        <v>54</v>
      </c>
      <c r="L101" s="131" t="s">
        <v>54</v>
      </c>
      <c r="M101" s="131" t="s">
        <v>54</v>
      </c>
      <c r="N101" s="205"/>
      <c r="O101" s="196" t="s">
        <v>54</v>
      </c>
      <c r="P101" s="205"/>
      <c r="Q101" s="131"/>
      <c r="R101" s="131" t="s">
        <v>54</v>
      </c>
      <c r="S101" s="131" t="s">
        <v>54</v>
      </c>
      <c r="T101" s="11"/>
      <c r="U101" s="196"/>
      <c r="V101" s="16"/>
    </row>
    <row r="102" spans="2:22" ht="10.15" customHeight="1">
      <c r="B102" s="15"/>
      <c r="C102" s="11"/>
      <c r="D102" s="159" t="s">
        <v>56</v>
      </c>
      <c r="E102" s="160" t="s">
        <v>2</v>
      </c>
      <c r="F102" s="42"/>
      <c r="G102" s="11"/>
      <c r="H102" s="135"/>
      <c r="I102" s="135"/>
      <c r="J102" s="132"/>
      <c r="K102" s="132"/>
      <c r="L102" s="132"/>
      <c r="M102" s="132"/>
      <c r="N102" s="205"/>
      <c r="O102" s="197"/>
      <c r="P102" s="205"/>
      <c r="Q102" s="132"/>
      <c r="R102" s="132"/>
      <c r="S102" s="132"/>
      <c r="T102" s="11"/>
      <c r="U102" s="197"/>
      <c r="V102" s="16"/>
    </row>
    <row r="103" spans="2:22" ht="10.15" customHeight="1">
      <c r="B103" s="15"/>
      <c r="C103" s="11"/>
      <c r="D103" s="159"/>
      <c r="E103" s="160"/>
      <c r="F103" s="42" t="s">
        <v>360</v>
      </c>
      <c r="G103" s="11"/>
      <c r="H103" s="135"/>
      <c r="I103" s="135"/>
      <c r="J103" s="132"/>
      <c r="K103" s="132"/>
      <c r="L103" s="132"/>
      <c r="M103" s="132"/>
      <c r="N103" s="205"/>
      <c r="O103" s="197"/>
      <c r="P103" s="205"/>
      <c r="Q103" s="132"/>
      <c r="R103" s="132"/>
      <c r="S103" s="132"/>
      <c r="T103" s="11"/>
      <c r="U103" s="197"/>
      <c r="V103" s="16"/>
    </row>
    <row r="104" spans="2:22" ht="10.15" customHeight="1">
      <c r="B104" s="15"/>
      <c r="C104" s="11"/>
      <c r="D104" s="100"/>
      <c r="E104" s="41"/>
      <c r="F104" s="226" t="s">
        <v>3</v>
      </c>
      <c r="G104" s="11"/>
      <c r="H104" s="139"/>
      <c r="I104" s="139"/>
      <c r="J104" s="139"/>
      <c r="K104" s="139"/>
      <c r="L104" s="139"/>
      <c r="M104" s="139"/>
      <c r="N104" s="125"/>
      <c r="O104" s="200"/>
      <c r="P104" s="125"/>
      <c r="Q104" s="139"/>
      <c r="R104" s="139"/>
      <c r="S104" s="139"/>
      <c r="T104" s="11"/>
      <c r="U104" s="200"/>
      <c r="V104" s="16"/>
    </row>
    <row r="105" spans="2:22" ht="10.15" customHeight="1">
      <c r="B105" s="15"/>
      <c r="C105" s="11"/>
      <c r="D105" s="100"/>
      <c r="E105" s="41"/>
      <c r="F105" s="227" t="s">
        <v>6</v>
      </c>
      <c r="G105" s="11"/>
      <c r="H105" s="136"/>
      <c r="I105" s="136"/>
      <c r="J105" s="136"/>
      <c r="K105" s="136"/>
      <c r="L105" s="136"/>
      <c r="M105" s="136"/>
      <c r="N105" s="125"/>
      <c r="O105" s="199" t="str">
        <f ca="1">IF(OR(ISERROR(VLOOKUP($E$7,Index!$E$44:$G$67,2,FALSE)),ISERROR(J105/I105)),"OK",(IF(AND(J105/I105&gt;=VLOOKUP($E$7,Index!$E$44:$G$67,2,FALSE),OR(VLOOKUP($E$7,Index!$E$44:$G$67,3,FALSE)="",J105/I105&lt;=VLOOKUP($E$7,Index!$E$44:$G$67,3,FALSE))),"OK","ERROR")))</f>
        <v>OK</v>
      </c>
      <c r="P105" s="125"/>
      <c r="Q105" s="136"/>
      <c r="R105" s="136"/>
      <c r="S105" s="136"/>
      <c r="T105" s="11"/>
      <c r="U105" s="199" t="str">
        <f ca="1">IF(OR(ISERROR(VLOOKUP($E$7,Index!$E$44:$G$67,2,FALSE)),ISERROR(R105/Q105)),"OK",(IF(AND(R105/Q105&gt;=VLOOKUP($E$7,Index!$E$44:$G$67,2,FALSE),OR(VLOOKUP($E$7,Index!$E$44:$G$67,3,FALSE)="",R105/Q105&lt;=VLOOKUP($E$7,Index!$E$44:$G$67,3,FALSE))),"OK","ERROR")))</f>
        <v>OK</v>
      </c>
      <c r="V105" s="16"/>
    </row>
    <row r="106" spans="2:22" ht="10.15" customHeight="1">
      <c r="B106" s="15"/>
      <c r="C106" s="11"/>
      <c r="D106" s="100"/>
      <c r="E106" s="41"/>
      <c r="F106" s="227" t="s">
        <v>7</v>
      </c>
      <c r="G106" s="11"/>
      <c r="H106" s="136"/>
      <c r="I106" s="136"/>
      <c r="J106" s="136"/>
      <c r="K106" s="136"/>
      <c r="L106" s="136"/>
      <c r="M106" s="136"/>
      <c r="N106" s="125"/>
      <c r="O106" s="199" t="str">
        <f ca="1">IF(OR(ISERROR(VLOOKUP($E$7,Index!$E$44:$G$67,2,FALSE)),ISERROR(J106/I106)),"OK",(IF(AND(J106/I106&gt;=VLOOKUP($E$7,Index!$E$44:$G$67,2,FALSE),OR(VLOOKUP($E$7,Index!$E$44:$G$67,3,FALSE)="",J106/I106&lt;=VLOOKUP($E$7,Index!$E$44:$G$67,3,FALSE))),"OK","ERROR")))</f>
        <v>OK</v>
      </c>
      <c r="P106" s="125"/>
      <c r="Q106" s="136"/>
      <c r="R106" s="136"/>
      <c r="S106" s="136"/>
      <c r="T106" s="11"/>
      <c r="U106" s="199" t="str">
        <f ca="1">IF(OR(ISERROR(VLOOKUP($E$7,Index!$E$44:$G$67,2,FALSE)),ISERROR(R106/Q106)),"OK",(IF(AND(R106/Q106&gt;=VLOOKUP($E$7,Index!$E$44:$G$67,2,FALSE),OR(VLOOKUP($E$7,Index!$E$44:$G$67,3,FALSE)="",R106/Q106&lt;=VLOOKUP($E$7,Index!$E$44:$G$67,3,FALSE))),"OK","ERROR")))</f>
        <v>OK</v>
      </c>
      <c r="V106" s="16"/>
    </row>
    <row r="107" spans="2:22" ht="10.15" customHeight="1">
      <c r="B107" s="15"/>
      <c r="C107" s="11"/>
      <c r="D107" s="100"/>
      <c r="E107" s="41"/>
      <c r="F107" s="227" t="s">
        <v>8</v>
      </c>
      <c r="G107" s="11"/>
      <c r="H107" s="136"/>
      <c r="I107" s="136"/>
      <c r="J107" s="136"/>
      <c r="K107" s="136"/>
      <c r="L107" s="136"/>
      <c r="M107" s="136"/>
      <c r="N107" s="125"/>
      <c r="O107" s="199" t="str">
        <f ca="1">IF(OR(ISERROR(VLOOKUP($E$7,Index!$E$44:$G$67,2,FALSE)),ISERROR(J107/I107)),"OK",(IF(AND(J107/I107&gt;=VLOOKUP($E$7,Index!$E$44:$G$67,2,FALSE),OR(VLOOKUP($E$7,Index!$E$44:$G$67,3,FALSE)="",J107/I107&lt;=VLOOKUP($E$7,Index!$E$44:$G$67,3,FALSE))),"OK","ERROR")))</f>
        <v>OK</v>
      </c>
      <c r="P107" s="125"/>
      <c r="Q107" s="136"/>
      <c r="R107" s="136"/>
      <c r="S107" s="136"/>
      <c r="T107" s="11"/>
      <c r="U107" s="199" t="str">
        <f ca="1">IF(OR(ISERROR(VLOOKUP($E$7,Index!$E$44:$G$67,2,FALSE)),ISERROR(R107/Q107)),"OK",(IF(AND(R107/Q107&gt;=VLOOKUP($E$7,Index!$E$44:$G$67,2,FALSE),OR(VLOOKUP($E$7,Index!$E$44:$G$67,3,FALSE)="",R107/Q107&lt;=VLOOKUP($E$7,Index!$E$44:$G$67,3,FALSE))),"OK","ERROR")))</f>
        <v>OK</v>
      </c>
      <c r="V107" s="16"/>
    </row>
    <row r="108" spans="2:22" ht="10.15" customHeight="1">
      <c r="B108" s="15"/>
      <c r="C108" s="11"/>
      <c r="D108" s="100"/>
      <c r="E108" s="41"/>
      <c r="F108" s="227"/>
      <c r="G108" s="11"/>
      <c r="H108" s="138"/>
      <c r="I108" s="138"/>
      <c r="J108" s="138"/>
      <c r="K108" s="138"/>
      <c r="L108" s="138"/>
      <c r="M108" s="138"/>
      <c r="N108" s="125"/>
      <c r="O108" s="213"/>
      <c r="P108" s="125"/>
      <c r="Q108" s="138"/>
      <c r="R108" s="138"/>
      <c r="S108" s="138"/>
      <c r="T108" s="11"/>
      <c r="U108" s="213"/>
      <c r="V108" s="16"/>
    </row>
    <row r="109" spans="2:22" ht="10.15" customHeight="1">
      <c r="B109" s="15"/>
      <c r="C109" s="11"/>
      <c r="D109" s="100"/>
      <c r="E109" s="41"/>
      <c r="F109" s="226" t="s">
        <v>9</v>
      </c>
      <c r="G109" s="11"/>
      <c r="H109" s="139"/>
      <c r="I109" s="139"/>
      <c r="J109" s="139"/>
      <c r="K109" s="139"/>
      <c r="L109" s="139"/>
      <c r="M109" s="139"/>
      <c r="N109" s="125"/>
      <c r="O109" s="200"/>
      <c r="P109" s="125"/>
      <c r="Q109" s="139"/>
      <c r="R109" s="139"/>
      <c r="S109" s="139"/>
      <c r="T109" s="11"/>
      <c r="U109" s="200"/>
      <c r="V109" s="16"/>
    </row>
    <row r="110" spans="2:22" ht="10.15" customHeight="1">
      <c r="B110" s="15"/>
      <c r="C110" s="11"/>
      <c r="D110" s="100"/>
      <c r="E110" s="41"/>
      <c r="F110" s="227" t="s">
        <v>22</v>
      </c>
      <c r="G110" s="11"/>
      <c r="H110" s="136"/>
      <c r="I110" s="136"/>
      <c r="J110" s="136"/>
      <c r="K110" s="136"/>
      <c r="L110" s="136"/>
      <c r="M110" s="136"/>
      <c r="N110" s="125"/>
      <c r="O110" s="199" t="str">
        <f ca="1">IF(OR(ISERROR(VLOOKUP($E$7,Index!$E$44:$G$67,2,FALSE)),ISERROR(J110/I110)),"OK",(IF(AND(J110/I110&gt;=VLOOKUP($E$7,Index!$E$44:$G$67,2,FALSE),OR(VLOOKUP($E$7,Index!$E$44:$G$67,3,FALSE)="",J110/I110&lt;=VLOOKUP($E$7,Index!$E$44:$G$67,3,FALSE))),"OK","ERROR")))</f>
        <v>OK</v>
      </c>
      <c r="P110" s="125"/>
      <c r="Q110" s="136"/>
      <c r="R110" s="136"/>
      <c r="S110" s="136"/>
      <c r="T110" s="11"/>
      <c r="U110" s="199" t="str">
        <f ca="1">IF(OR(ISERROR(VLOOKUP($E$7,Index!$E$44:$G$67,2,FALSE)),ISERROR(R110/Q110)),"OK",(IF(AND(R110/Q110&gt;=VLOOKUP($E$7,Index!$E$44:$G$67,2,FALSE),OR(VLOOKUP($E$7,Index!$E$44:$G$67,3,FALSE)="",R110/Q110&lt;=VLOOKUP($E$7,Index!$E$44:$G$67,3,FALSE))),"OK","ERROR")))</f>
        <v>OK</v>
      </c>
      <c r="V110" s="16"/>
    </row>
    <row r="111" spans="2:22" ht="10.15" customHeight="1">
      <c r="B111" s="15"/>
      <c r="C111" s="11"/>
      <c r="D111" s="100"/>
      <c r="E111" s="41"/>
      <c r="F111" s="227" t="s">
        <v>23</v>
      </c>
      <c r="G111" s="11"/>
      <c r="H111" s="136"/>
      <c r="I111" s="136"/>
      <c r="J111" s="136"/>
      <c r="K111" s="172" t="s">
        <v>66</v>
      </c>
      <c r="L111" s="136"/>
      <c r="M111" s="136"/>
      <c r="N111" s="125"/>
      <c r="O111" s="199" t="str">
        <f ca="1">IF(OR(ISERROR(VLOOKUP($E$7,Index!$E$44:$G$67,2,FALSE)),ISERROR(J111/I111)),"OK",(IF(AND(J111/I111&gt;=VLOOKUP($E$7,Index!$E$44:$G$67,2,FALSE),OR(VLOOKUP($E$7,Index!$E$44:$G$67,3,FALSE)="",J111/I111&lt;=VLOOKUP($E$7,Index!$E$44:$G$67,3,FALSE))),"OK","ERROR")))</f>
        <v>OK</v>
      </c>
      <c r="P111" s="125"/>
      <c r="Q111" s="136"/>
      <c r="R111" s="136"/>
      <c r="S111" s="136"/>
      <c r="T111" s="11"/>
      <c r="U111" s="199" t="str">
        <f ca="1">IF(OR(ISERROR(VLOOKUP($E$7,Index!$E$44:$G$67,2,FALSE)),ISERROR(R111/Q111)),"OK",(IF(AND(R111/Q111&gt;=VLOOKUP($E$7,Index!$E$44:$G$67,2,FALSE),OR(VLOOKUP($E$7,Index!$E$44:$G$67,3,FALSE)="",R111/Q111&lt;=VLOOKUP($E$7,Index!$E$44:$G$67,3,FALSE))),"OK","ERROR")))</f>
        <v>OK</v>
      </c>
      <c r="V111" s="16"/>
    </row>
    <row r="112" spans="2:22" ht="10.15" customHeight="1">
      <c r="B112" s="15"/>
      <c r="C112" s="11"/>
      <c r="D112" s="100"/>
      <c r="E112" s="41"/>
      <c r="F112" s="227" t="s">
        <v>57</v>
      </c>
      <c r="G112" s="11"/>
      <c r="H112" s="136"/>
      <c r="I112" s="136"/>
      <c r="J112" s="136"/>
      <c r="K112" s="172" t="s">
        <v>66</v>
      </c>
      <c r="L112" s="136"/>
      <c r="M112" s="136"/>
      <c r="N112" s="125"/>
      <c r="O112" s="199" t="str">
        <f ca="1">IF(OR(ISERROR(VLOOKUP($E$7,Index!$E$44:$G$67,2,FALSE)),ISERROR(J112/I112)),"OK",(IF(AND(J112/I112&gt;=VLOOKUP($E$7,Index!$E$44:$G$67,2,FALSE),OR(VLOOKUP($E$7,Index!$E$44:$G$67,3,FALSE)="",J112/I112&lt;=VLOOKUP($E$7,Index!$E$44:$G$67,3,FALSE))),"OK","ERROR")))</f>
        <v>OK</v>
      </c>
      <c r="P112" s="125"/>
      <c r="Q112" s="136"/>
      <c r="R112" s="136"/>
      <c r="S112" s="136"/>
      <c r="T112" s="11"/>
      <c r="U112" s="199" t="str">
        <f ca="1">IF(OR(ISERROR(VLOOKUP($E$7,Index!$E$44:$G$67,2,FALSE)),ISERROR(R112/Q112)),"OK",(IF(AND(R112/Q112&gt;=VLOOKUP($E$7,Index!$E$44:$G$67,2,FALSE),OR(VLOOKUP($E$7,Index!$E$44:$G$67,3,FALSE)="",R112/Q112&lt;=VLOOKUP($E$7,Index!$E$44:$G$67,3,FALSE))),"OK","ERROR")))</f>
        <v>OK</v>
      </c>
      <c r="V112" s="16"/>
    </row>
    <row r="113" spans="2:22" ht="10.15" customHeight="1">
      <c r="B113" s="15"/>
      <c r="C113" s="11"/>
      <c r="D113" s="100"/>
      <c r="E113" s="41"/>
      <c r="F113" s="227" t="s">
        <v>32</v>
      </c>
      <c r="G113" s="11"/>
      <c r="H113" s="136"/>
      <c r="I113" s="136"/>
      <c r="J113" s="136"/>
      <c r="K113" s="172" t="s">
        <v>66</v>
      </c>
      <c r="L113" s="136"/>
      <c r="M113" s="136"/>
      <c r="N113" s="125"/>
      <c r="O113" s="199" t="str">
        <f ca="1">IF(OR(ISERROR(VLOOKUP($E$7,Index!$E$44:$G$67,2,FALSE)),ISERROR(J113/I113)),"OK",(IF(AND(J113/I113&gt;=VLOOKUP($E$7,Index!$E$44:$G$67,2,FALSE),OR(VLOOKUP($E$7,Index!$E$44:$G$67,3,FALSE)="",J113/I113&lt;=VLOOKUP($E$7,Index!$E$44:$G$67,3,FALSE))),"OK","ERROR")))</f>
        <v>OK</v>
      </c>
      <c r="P113" s="125"/>
      <c r="Q113" s="136"/>
      <c r="R113" s="136"/>
      <c r="S113" s="136"/>
      <c r="T113" s="11"/>
      <c r="U113" s="199" t="str">
        <f ca="1">IF(OR(ISERROR(VLOOKUP($E$7,Index!$E$44:$G$67,2,FALSE)),ISERROR(R113/Q113)),"OK",(IF(AND(R113/Q113&gt;=VLOOKUP($E$7,Index!$E$44:$G$67,2,FALSE),OR(VLOOKUP($E$7,Index!$E$44:$G$67,3,FALSE)="",R113/Q113&lt;=VLOOKUP($E$7,Index!$E$44:$G$67,3,FALSE))),"OK","ERROR")))</f>
        <v>OK</v>
      </c>
      <c r="V113" s="16"/>
    </row>
    <row r="114" spans="2:22" ht="10.15" customHeight="1">
      <c r="B114" s="15"/>
      <c r="C114" s="11"/>
      <c r="D114" s="100"/>
      <c r="E114" s="41"/>
      <c r="F114" s="227" t="s">
        <v>8</v>
      </c>
      <c r="G114" s="11"/>
      <c r="H114" s="136"/>
      <c r="I114" s="136"/>
      <c r="J114" s="136"/>
      <c r="K114" s="136"/>
      <c r="L114" s="136"/>
      <c r="M114" s="136"/>
      <c r="N114" s="125"/>
      <c r="O114" s="199" t="str">
        <f ca="1">IF(OR(ISERROR(VLOOKUP($E$7,Index!$E$44:$G$67,2,FALSE)),ISERROR(J114/I114)),"OK",(IF(AND(J114/I114&gt;=VLOOKUP($E$7,Index!$E$44:$G$67,2,FALSE),OR(VLOOKUP($E$7,Index!$E$44:$G$67,3,FALSE)="",J114/I114&lt;=VLOOKUP($E$7,Index!$E$44:$G$67,3,FALSE))),"OK","ERROR")))</f>
        <v>OK</v>
      </c>
      <c r="P114" s="125"/>
      <c r="Q114" s="136"/>
      <c r="R114" s="136"/>
      <c r="S114" s="136"/>
      <c r="T114" s="11"/>
      <c r="U114" s="199" t="str">
        <f ca="1">IF(OR(ISERROR(VLOOKUP($E$7,Index!$E$44:$G$67,2,FALSE)),ISERROR(R114/Q114)),"OK",(IF(AND(R114/Q114&gt;=VLOOKUP($E$7,Index!$E$44:$G$67,2,FALSE),OR(VLOOKUP($E$7,Index!$E$44:$G$67,3,FALSE)="",R114/Q114&lt;=VLOOKUP($E$7,Index!$E$44:$G$67,3,FALSE))),"OK","ERROR")))</f>
        <v>OK</v>
      </c>
      <c r="V114" s="16"/>
    </row>
    <row r="115" spans="2:22" ht="10.15" customHeight="1">
      <c r="B115" s="15"/>
      <c r="C115" s="11"/>
      <c r="D115" s="100"/>
      <c r="E115" s="41"/>
      <c r="F115" s="227"/>
      <c r="G115" s="11"/>
      <c r="H115" s="138"/>
      <c r="I115" s="138"/>
      <c r="J115" s="138"/>
      <c r="K115" s="138"/>
      <c r="L115" s="138"/>
      <c r="M115" s="138"/>
      <c r="N115" s="125"/>
      <c r="O115" s="213"/>
      <c r="P115" s="125"/>
      <c r="Q115" s="138"/>
      <c r="R115" s="138"/>
      <c r="S115" s="138"/>
      <c r="T115" s="11"/>
      <c r="U115" s="213"/>
      <c r="V115" s="16"/>
    </row>
    <row r="116" spans="2:22" ht="10.15" customHeight="1">
      <c r="B116" s="15"/>
      <c r="C116" s="11"/>
      <c r="D116" s="159"/>
      <c r="E116" s="160"/>
      <c r="F116" s="42" t="s">
        <v>361</v>
      </c>
      <c r="G116" s="11"/>
      <c r="H116" s="135"/>
      <c r="I116" s="135"/>
      <c r="J116" s="132"/>
      <c r="K116" s="132"/>
      <c r="L116" s="132"/>
      <c r="M116" s="132"/>
      <c r="N116" s="205"/>
      <c r="O116" s="197"/>
      <c r="P116" s="205"/>
      <c r="Q116" s="132"/>
      <c r="R116" s="132"/>
      <c r="S116" s="132"/>
      <c r="T116" s="11"/>
      <c r="U116" s="197"/>
      <c r="V116" s="16"/>
    </row>
    <row r="117" spans="2:22" ht="10.15" customHeight="1">
      <c r="B117" s="15"/>
      <c r="C117" s="11"/>
      <c r="D117" s="100"/>
      <c r="E117" s="41"/>
      <c r="F117" s="226" t="s">
        <v>3</v>
      </c>
      <c r="G117" s="11"/>
      <c r="H117" s="139"/>
      <c r="I117" s="139"/>
      <c r="J117" s="139"/>
      <c r="K117" s="139"/>
      <c r="L117" s="139"/>
      <c r="M117" s="139"/>
      <c r="N117" s="125"/>
      <c r="O117" s="200"/>
      <c r="P117" s="125"/>
      <c r="Q117" s="139"/>
      <c r="R117" s="139"/>
      <c r="S117" s="139"/>
      <c r="T117" s="11"/>
      <c r="U117" s="200"/>
      <c r="V117" s="16"/>
    </row>
    <row r="118" spans="2:22" ht="10.15" customHeight="1">
      <c r="B118" s="15"/>
      <c r="C118" s="11"/>
      <c r="D118" s="100"/>
      <c r="E118" s="41"/>
      <c r="F118" s="227" t="s">
        <v>6</v>
      </c>
      <c r="G118" s="11"/>
      <c r="H118" s="136"/>
      <c r="I118" s="136"/>
      <c r="J118" s="136"/>
      <c r="K118" s="136"/>
      <c r="L118" s="136"/>
      <c r="M118" s="136"/>
      <c r="N118" s="125"/>
      <c r="O118" s="199" t="str">
        <f ca="1">IF(OR(ISERROR(VLOOKUP($E$7,Index!$E$44:$G$67,2,FALSE)),ISERROR(J118/I118)),"OK",(IF(AND(J118/I118&gt;=VLOOKUP($E$7,Index!$E$44:$G$67,2,FALSE),OR(VLOOKUP($E$7,Index!$E$44:$G$67,3,FALSE)="",J118/I118&lt;=VLOOKUP($E$7,Index!$E$44:$G$67,3,FALSE))),"OK","ERROR")))</f>
        <v>OK</v>
      </c>
      <c r="P118" s="125"/>
      <c r="Q118" s="136"/>
      <c r="R118" s="136"/>
      <c r="S118" s="136"/>
      <c r="T118" s="11"/>
      <c r="U118" s="199" t="str">
        <f ca="1">IF(OR(ISERROR(VLOOKUP($E$7,Index!$E$44:$G$67,2,FALSE)),ISERROR(R118/Q118)),"OK",(IF(AND(R118/Q118&gt;=VLOOKUP($E$7,Index!$E$44:$G$67,2,FALSE),OR(VLOOKUP($E$7,Index!$E$44:$G$67,3,FALSE)="",R118/Q118&lt;=VLOOKUP($E$7,Index!$E$44:$G$67,3,FALSE))),"OK","ERROR")))</f>
        <v>OK</v>
      </c>
      <c r="V118" s="16"/>
    </row>
    <row r="119" spans="2:22" ht="10.15" customHeight="1">
      <c r="B119" s="15"/>
      <c r="C119" s="11"/>
      <c r="D119" s="100"/>
      <c r="E119" s="41"/>
      <c r="F119" s="227" t="s">
        <v>7</v>
      </c>
      <c r="G119" s="11"/>
      <c r="H119" s="136"/>
      <c r="I119" s="136"/>
      <c r="J119" s="136"/>
      <c r="K119" s="136"/>
      <c r="L119" s="136"/>
      <c r="M119" s="136"/>
      <c r="N119" s="125"/>
      <c r="O119" s="199" t="str">
        <f ca="1">IF(OR(ISERROR(VLOOKUP($E$7,Index!$E$44:$G$67,2,FALSE)),ISERROR(J119/I119)),"OK",(IF(AND(J119/I119&gt;=VLOOKUP($E$7,Index!$E$44:$G$67,2,FALSE),OR(VLOOKUP($E$7,Index!$E$44:$G$67,3,FALSE)="",J119/I119&lt;=VLOOKUP($E$7,Index!$E$44:$G$67,3,FALSE))),"OK","ERROR")))</f>
        <v>OK</v>
      </c>
      <c r="P119" s="125"/>
      <c r="Q119" s="136"/>
      <c r="R119" s="136"/>
      <c r="S119" s="136"/>
      <c r="T119" s="11"/>
      <c r="U119" s="199" t="str">
        <f ca="1">IF(OR(ISERROR(VLOOKUP($E$7,Index!$E$44:$G$67,2,FALSE)),ISERROR(R119/Q119)),"OK",(IF(AND(R119/Q119&gt;=VLOOKUP($E$7,Index!$E$44:$G$67,2,FALSE),OR(VLOOKUP($E$7,Index!$E$44:$G$67,3,FALSE)="",R119/Q119&lt;=VLOOKUP($E$7,Index!$E$44:$G$67,3,FALSE))),"OK","ERROR")))</f>
        <v>OK</v>
      </c>
      <c r="V119" s="16"/>
    </row>
    <row r="120" spans="2:22" ht="10.15" customHeight="1">
      <c r="B120" s="15"/>
      <c r="C120" s="11"/>
      <c r="D120" s="100"/>
      <c r="E120" s="41"/>
      <c r="F120" s="227" t="s">
        <v>8</v>
      </c>
      <c r="G120" s="11"/>
      <c r="H120" s="136"/>
      <c r="I120" s="136"/>
      <c r="J120" s="136"/>
      <c r="K120" s="136"/>
      <c r="L120" s="136"/>
      <c r="M120" s="136"/>
      <c r="N120" s="125"/>
      <c r="O120" s="199" t="str">
        <f ca="1">IF(OR(ISERROR(VLOOKUP($E$7,Index!$E$44:$G$67,2,FALSE)),ISERROR(J120/I120)),"OK",(IF(AND(J120/I120&gt;=VLOOKUP($E$7,Index!$E$44:$G$67,2,FALSE),OR(VLOOKUP($E$7,Index!$E$44:$G$67,3,FALSE)="",J120/I120&lt;=VLOOKUP($E$7,Index!$E$44:$G$67,3,FALSE))),"OK","ERROR")))</f>
        <v>OK</v>
      </c>
      <c r="P120" s="125"/>
      <c r="Q120" s="136"/>
      <c r="R120" s="136"/>
      <c r="S120" s="136"/>
      <c r="T120" s="11"/>
      <c r="U120" s="199" t="str">
        <f ca="1">IF(OR(ISERROR(VLOOKUP($E$7,Index!$E$44:$G$67,2,FALSE)),ISERROR(R120/Q120)),"OK",(IF(AND(R120/Q120&gt;=VLOOKUP($E$7,Index!$E$44:$G$67,2,FALSE),OR(VLOOKUP($E$7,Index!$E$44:$G$67,3,FALSE)="",R120/Q120&lt;=VLOOKUP($E$7,Index!$E$44:$G$67,3,FALSE))),"OK","ERROR")))</f>
        <v>OK</v>
      </c>
      <c r="V120" s="16"/>
    </row>
    <row r="121" spans="2:22" ht="10.15" customHeight="1">
      <c r="B121" s="15"/>
      <c r="C121" s="11"/>
      <c r="D121" s="100"/>
      <c r="E121" s="41"/>
      <c r="F121" s="227"/>
      <c r="G121" s="11"/>
      <c r="H121" s="138"/>
      <c r="I121" s="138"/>
      <c r="J121" s="138"/>
      <c r="K121" s="138"/>
      <c r="L121" s="138"/>
      <c r="M121" s="138"/>
      <c r="N121" s="125"/>
      <c r="O121" s="213"/>
      <c r="P121" s="125"/>
      <c r="Q121" s="138"/>
      <c r="R121" s="138"/>
      <c r="S121" s="138"/>
      <c r="T121" s="11"/>
      <c r="U121" s="213"/>
      <c r="V121" s="16"/>
    </row>
    <row r="122" spans="2:22" ht="10.15" customHeight="1">
      <c r="B122" s="15"/>
      <c r="C122" s="11"/>
      <c r="D122" s="100"/>
      <c r="E122" s="41"/>
      <c r="F122" s="226" t="s">
        <v>9</v>
      </c>
      <c r="G122" s="11"/>
      <c r="H122" s="139"/>
      <c r="I122" s="139"/>
      <c r="J122" s="139"/>
      <c r="K122" s="139"/>
      <c r="L122" s="139"/>
      <c r="M122" s="139"/>
      <c r="N122" s="125"/>
      <c r="O122" s="200"/>
      <c r="P122" s="125"/>
      <c r="Q122" s="139"/>
      <c r="R122" s="139"/>
      <c r="S122" s="139"/>
      <c r="T122" s="11"/>
      <c r="U122" s="200"/>
      <c r="V122" s="16"/>
    </row>
    <row r="123" spans="2:22" ht="10.15" customHeight="1">
      <c r="B123" s="15"/>
      <c r="C123" s="11"/>
      <c r="D123" s="100"/>
      <c r="E123" s="41"/>
      <c r="F123" s="227" t="s">
        <v>22</v>
      </c>
      <c r="G123" s="11"/>
      <c r="H123" s="136"/>
      <c r="I123" s="136"/>
      <c r="J123" s="136"/>
      <c r="K123" s="136"/>
      <c r="L123" s="136"/>
      <c r="M123" s="136"/>
      <c r="N123" s="125"/>
      <c r="O123" s="199" t="str">
        <f ca="1">IF(OR(ISERROR(VLOOKUP($E$7,Index!$E$44:$G$67,2,FALSE)),ISERROR(J123/I123)),"OK",(IF(AND(J123/I123&gt;=VLOOKUP($E$7,Index!$E$44:$G$67,2,FALSE),OR(VLOOKUP($E$7,Index!$E$44:$G$67,3,FALSE)="",J123/I123&lt;=VLOOKUP($E$7,Index!$E$44:$G$67,3,FALSE))),"OK","ERROR")))</f>
        <v>OK</v>
      </c>
      <c r="P123" s="125"/>
      <c r="Q123" s="136"/>
      <c r="R123" s="136"/>
      <c r="S123" s="136"/>
      <c r="T123" s="11"/>
      <c r="U123" s="199" t="str">
        <f ca="1">IF(OR(ISERROR(VLOOKUP($E$7,Index!$E$44:$G$67,2,FALSE)),ISERROR(R123/Q123)),"OK",(IF(AND(R123/Q123&gt;=VLOOKUP($E$7,Index!$E$44:$G$67,2,FALSE),OR(VLOOKUP($E$7,Index!$E$44:$G$67,3,FALSE)="",R123/Q123&lt;=VLOOKUP($E$7,Index!$E$44:$G$67,3,FALSE))),"OK","ERROR")))</f>
        <v>OK</v>
      </c>
      <c r="V123" s="16"/>
    </row>
    <row r="124" spans="2:22" ht="10.15" customHeight="1">
      <c r="B124" s="15"/>
      <c r="C124" s="11"/>
      <c r="D124" s="100"/>
      <c r="E124" s="41"/>
      <c r="F124" s="227" t="s">
        <v>23</v>
      </c>
      <c r="G124" s="11"/>
      <c r="H124" s="136"/>
      <c r="I124" s="136"/>
      <c r="J124" s="136"/>
      <c r="K124" s="172" t="s">
        <v>66</v>
      </c>
      <c r="L124" s="136"/>
      <c r="M124" s="136"/>
      <c r="N124" s="125"/>
      <c r="O124" s="199" t="str">
        <f ca="1">IF(OR(ISERROR(VLOOKUP($E$7,Index!$E$44:$G$67,2,FALSE)),ISERROR(J124/I124)),"OK",(IF(AND(J124/I124&gt;=VLOOKUP($E$7,Index!$E$44:$G$67,2,FALSE),OR(VLOOKUP($E$7,Index!$E$44:$G$67,3,FALSE)="",J124/I124&lt;=VLOOKUP($E$7,Index!$E$44:$G$67,3,FALSE))),"OK","ERROR")))</f>
        <v>OK</v>
      </c>
      <c r="P124" s="125"/>
      <c r="Q124" s="136"/>
      <c r="R124" s="136"/>
      <c r="S124" s="136"/>
      <c r="T124" s="11"/>
      <c r="U124" s="199" t="str">
        <f ca="1">IF(OR(ISERROR(VLOOKUP($E$7,Index!$E$44:$G$67,2,FALSE)),ISERROR(R124/Q124)),"OK",(IF(AND(R124/Q124&gt;=VLOOKUP($E$7,Index!$E$44:$G$67,2,FALSE),OR(VLOOKUP($E$7,Index!$E$44:$G$67,3,FALSE)="",R124/Q124&lt;=VLOOKUP($E$7,Index!$E$44:$G$67,3,FALSE))),"OK","ERROR")))</f>
        <v>OK</v>
      </c>
      <c r="V124" s="16"/>
    </row>
    <row r="125" spans="2:22" ht="10.15" customHeight="1">
      <c r="B125" s="15"/>
      <c r="C125" s="11"/>
      <c r="D125" s="100"/>
      <c r="E125" s="41"/>
      <c r="F125" s="227" t="s">
        <v>57</v>
      </c>
      <c r="G125" s="11"/>
      <c r="H125" s="136"/>
      <c r="I125" s="136"/>
      <c r="J125" s="136"/>
      <c r="K125" s="172" t="s">
        <v>66</v>
      </c>
      <c r="L125" s="136"/>
      <c r="M125" s="136"/>
      <c r="N125" s="125"/>
      <c r="O125" s="199" t="str">
        <f ca="1">IF(OR(ISERROR(VLOOKUP($E$7,Index!$E$44:$G$67,2,FALSE)),ISERROR(J125/I125)),"OK",(IF(AND(J125/I125&gt;=VLOOKUP($E$7,Index!$E$44:$G$67,2,FALSE),OR(VLOOKUP($E$7,Index!$E$44:$G$67,3,FALSE)="",J125/I125&lt;=VLOOKUP($E$7,Index!$E$44:$G$67,3,FALSE))),"OK","ERROR")))</f>
        <v>OK</v>
      </c>
      <c r="P125" s="125"/>
      <c r="Q125" s="136"/>
      <c r="R125" s="136"/>
      <c r="S125" s="136"/>
      <c r="T125" s="11"/>
      <c r="U125" s="199" t="str">
        <f ca="1">IF(OR(ISERROR(VLOOKUP($E$7,Index!$E$44:$G$67,2,FALSE)),ISERROR(R125/Q125)),"OK",(IF(AND(R125/Q125&gt;=VLOOKUP($E$7,Index!$E$44:$G$67,2,FALSE),OR(VLOOKUP($E$7,Index!$E$44:$G$67,3,FALSE)="",R125/Q125&lt;=VLOOKUP($E$7,Index!$E$44:$G$67,3,FALSE))),"OK","ERROR")))</f>
        <v>OK</v>
      </c>
      <c r="V125" s="16"/>
    </row>
    <row r="126" spans="2:22" ht="10.15" customHeight="1">
      <c r="B126" s="15"/>
      <c r="C126" s="11"/>
      <c r="D126" s="100"/>
      <c r="E126" s="41"/>
      <c r="F126" s="227" t="s">
        <v>32</v>
      </c>
      <c r="G126" s="11"/>
      <c r="H126" s="136"/>
      <c r="I126" s="136"/>
      <c r="J126" s="136"/>
      <c r="K126" s="172" t="s">
        <v>66</v>
      </c>
      <c r="L126" s="136"/>
      <c r="M126" s="136"/>
      <c r="N126" s="125"/>
      <c r="O126" s="199" t="str">
        <f ca="1">IF(OR(ISERROR(VLOOKUP($E$7,Index!$E$44:$G$67,2,FALSE)),ISERROR(J126/I126)),"OK",(IF(AND(J126/I126&gt;=VLOOKUP($E$7,Index!$E$44:$G$67,2,FALSE),OR(VLOOKUP($E$7,Index!$E$44:$G$67,3,FALSE)="",J126/I126&lt;=VLOOKUP($E$7,Index!$E$44:$G$67,3,FALSE))),"OK","ERROR")))</f>
        <v>OK</v>
      </c>
      <c r="P126" s="125"/>
      <c r="Q126" s="136"/>
      <c r="R126" s="136"/>
      <c r="S126" s="136"/>
      <c r="T126" s="11"/>
      <c r="U126" s="199" t="str">
        <f ca="1">IF(OR(ISERROR(VLOOKUP($E$7,Index!$E$44:$G$67,2,FALSE)),ISERROR(R126/Q126)),"OK",(IF(AND(R126/Q126&gt;=VLOOKUP($E$7,Index!$E$44:$G$67,2,FALSE),OR(VLOOKUP($E$7,Index!$E$44:$G$67,3,FALSE)="",R126/Q126&lt;=VLOOKUP($E$7,Index!$E$44:$G$67,3,FALSE))),"OK","ERROR")))</f>
        <v>OK</v>
      </c>
      <c r="V126" s="16"/>
    </row>
    <row r="127" spans="2:22" ht="10.15" customHeight="1">
      <c r="B127" s="15"/>
      <c r="C127" s="11"/>
      <c r="D127" s="100"/>
      <c r="E127" s="41"/>
      <c r="F127" s="227" t="s">
        <v>8</v>
      </c>
      <c r="G127" s="11"/>
      <c r="H127" s="136"/>
      <c r="I127" s="136"/>
      <c r="J127" s="136"/>
      <c r="K127" s="136"/>
      <c r="L127" s="136"/>
      <c r="M127" s="136"/>
      <c r="N127" s="125"/>
      <c r="O127" s="199" t="str">
        <f ca="1">IF(OR(ISERROR(VLOOKUP($E$7,Index!$E$44:$G$67,2,FALSE)),ISERROR(J127/I127)),"OK",(IF(AND(J127/I127&gt;=VLOOKUP($E$7,Index!$E$44:$G$67,2,FALSE),OR(VLOOKUP($E$7,Index!$E$44:$G$67,3,FALSE)="",J127/I127&lt;=VLOOKUP($E$7,Index!$E$44:$G$67,3,FALSE))),"OK","ERROR")))</f>
        <v>OK</v>
      </c>
      <c r="P127" s="125"/>
      <c r="Q127" s="136"/>
      <c r="R127" s="136"/>
      <c r="S127" s="136"/>
      <c r="T127" s="11"/>
      <c r="U127" s="199" t="str">
        <f ca="1">IF(OR(ISERROR(VLOOKUP($E$7,Index!$E$44:$G$67,2,FALSE)),ISERROR(R127/Q127)),"OK",(IF(AND(R127/Q127&gt;=VLOOKUP($E$7,Index!$E$44:$G$67,2,FALSE),OR(VLOOKUP($E$7,Index!$E$44:$G$67,3,FALSE)="",R127/Q127&lt;=VLOOKUP($E$7,Index!$E$44:$G$67,3,FALSE))),"OK","ERROR")))</f>
        <v>OK</v>
      </c>
      <c r="V127" s="16"/>
    </row>
    <row r="128" spans="2:22" ht="10.15" customHeight="1">
      <c r="B128" s="15"/>
      <c r="C128" s="11"/>
      <c r="D128" s="100"/>
      <c r="E128" s="160" t="s">
        <v>15</v>
      </c>
      <c r="F128" s="42"/>
      <c r="G128" s="11"/>
      <c r="H128" s="139"/>
      <c r="I128" s="139"/>
      <c r="J128" s="139"/>
      <c r="K128" s="139"/>
      <c r="L128" s="139"/>
      <c r="M128" s="139"/>
      <c r="N128" s="125"/>
      <c r="O128" s="200"/>
      <c r="P128" s="125"/>
      <c r="Q128" s="139"/>
      <c r="R128" s="139"/>
      <c r="S128" s="139"/>
      <c r="T128" s="11"/>
      <c r="U128" s="200"/>
      <c r="V128" s="16"/>
    </row>
    <row r="129" spans="1:22" ht="10.15" customHeight="1">
      <c r="B129" s="15"/>
      <c r="C129" s="11"/>
      <c r="D129" s="100"/>
      <c r="E129" s="160"/>
      <c r="F129" s="42" t="s">
        <v>360</v>
      </c>
      <c r="G129" s="11"/>
      <c r="H129" s="139"/>
      <c r="I129" s="139"/>
      <c r="J129" s="139"/>
      <c r="K129" s="139"/>
      <c r="L129" s="139"/>
      <c r="M129" s="139"/>
      <c r="N129" s="125"/>
      <c r="O129" s="200"/>
      <c r="P129" s="125"/>
      <c r="Q129" s="139"/>
      <c r="R129" s="139"/>
      <c r="S129" s="139"/>
      <c r="T129" s="11"/>
      <c r="U129" s="200"/>
      <c r="V129" s="16"/>
    </row>
    <row r="130" spans="1:22" ht="10.15" customHeight="1">
      <c r="B130" s="15"/>
      <c r="C130" s="11"/>
      <c r="D130" s="100"/>
      <c r="E130" s="160"/>
      <c r="F130" s="227" t="s">
        <v>16</v>
      </c>
      <c r="G130" s="11"/>
      <c r="H130" s="136"/>
      <c r="I130" s="136"/>
      <c r="J130" s="136"/>
      <c r="K130" s="136"/>
      <c r="L130" s="136"/>
      <c r="M130" s="136"/>
      <c r="N130" s="125"/>
      <c r="O130" s="199" t="str">
        <f ca="1">IF(OR(ISERROR(VLOOKUP($E$7,Index!$E$44:$G$67,2,FALSE)),ISERROR(J130/I130)),"OK",(IF(AND(J130/I130&gt;=VLOOKUP($E$7,Index!$E$44:$G$67,2,FALSE),OR(VLOOKUP($E$7,Index!$E$44:$G$67,3,FALSE)="",J130/I130&lt;=VLOOKUP($E$7,Index!$E$44:$G$67,3,FALSE))),"OK","ERROR")))</f>
        <v>OK</v>
      </c>
      <c r="P130" s="125"/>
      <c r="Q130" s="136"/>
      <c r="R130" s="136"/>
      <c r="S130" s="136"/>
      <c r="T130" s="11"/>
      <c r="U130" s="199" t="str">
        <f ca="1">IF(OR(ISERROR(VLOOKUP($E$7,Index!$E$44:$G$67,2,FALSE)),ISERROR(R130/Q130)),"OK",(IF(AND(R130/Q130&gt;=VLOOKUP($E$7,Index!$E$44:$G$67,2,FALSE),OR(VLOOKUP($E$7,Index!$E$44:$G$67,3,FALSE)="",R130/Q130&lt;=VLOOKUP($E$7,Index!$E$44:$G$67,3,FALSE))),"OK","ERROR")))</f>
        <v>OK</v>
      </c>
      <c r="V130" s="16"/>
    </row>
    <row r="131" spans="1:22" ht="10.15" customHeight="1">
      <c r="B131" s="15"/>
      <c r="C131" s="11"/>
      <c r="D131" s="100"/>
      <c r="E131" s="41"/>
      <c r="F131" s="227"/>
      <c r="G131" s="11"/>
      <c r="H131" s="138"/>
      <c r="I131" s="138"/>
      <c r="J131" s="138"/>
      <c r="K131" s="138"/>
      <c r="L131" s="138"/>
      <c r="M131" s="138"/>
      <c r="N131" s="125"/>
      <c r="O131" s="213"/>
      <c r="P131" s="125"/>
      <c r="Q131" s="138"/>
      <c r="R131" s="138"/>
      <c r="S131" s="138"/>
      <c r="T131" s="11"/>
      <c r="U131" s="213"/>
      <c r="V131" s="16"/>
    </row>
    <row r="132" spans="1:22" ht="10.15" customHeight="1">
      <c r="B132" s="15"/>
      <c r="C132" s="11"/>
      <c r="D132" s="100"/>
      <c r="E132" s="160"/>
      <c r="F132" s="42" t="s">
        <v>361</v>
      </c>
      <c r="G132" s="11"/>
      <c r="H132" s="139"/>
      <c r="I132" s="139"/>
      <c r="J132" s="139"/>
      <c r="K132" s="139"/>
      <c r="L132" s="139"/>
      <c r="M132" s="139"/>
      <c r="N132" s="125"/>
      <c r="O132" s="200"/>
      <c r="P132" s="125"/>
      <c r="Q132" s="139"/>
      <c r="R132" s="139"/>
      <c r="S132" s="139"/>
      <c r="T132" s="11"/>
      <c r="U132" s="213"/>
      <c r="V132" s="16"/>
    </row>
    <row r="133" spans="1:22" ht="10.15" customHeight="1">
      <c r="B133" s="15"/>
      <c r="C133" s="11"/>
      <c r="D133" s="99"/>
      <c r="E133" s="239"/>
      <c r="F133" s="231" t="s">
        <v>16</v>
      </c>
      <c r="G133" s="11"/>
      <c r="H133" s="142"/>
      <c r="I133" s="142"/>
      <c r="J133" s="142"/>
      <c r="K133" s="142"/>
      <c r="L133" s="142"/>
      <c r="M133" s="142"/>
      <c r="N133" s="125"/>
      <c r="O133" s="203" t="str">
        <f ca="1">IF(OR(ISERROR(VLOOKUP($E$7,Index!$E$44:$G$67,2,FALSE)),ISERROR(J133/I133)),"OK",(IF(AND(J133/I133&gt;=VLOOKUP($E$7,Index!$E$44:$G$67,2,FALSE),OR(VLOOKUP($E$7,Index!$E$44:$G$67,3,FALSE)="",J133/I133&lt;=VLOOKUP($E$7,Index!$E$44:$G$67,3,FALSE))),"OK","ERROR")))</f>
        <v>OK</v>
      </c>
      <c r="P133" s="125"/>
      <c r="Q133" s="142"/>
      <c r="R133" s="142"/>
      <c r="S133" s="142"/>
      <c r="T133" s="11"/>
      <c r="U133" s="203" t="str">
        <f ca="1">IF(OR(ISERROR(VLOOKUP($E$7,Index!$E$44:$G$67,2,FALSE)),ISERROR(R133/Q133)),"OK",(IF(AND(R133/Q133&gt;=VLOOKUP($E$7,Index!$E$44:$G$67,2,FALSE),OR(VLOOKUP($E$7,Index!$E$44:$G$67,3,FALSE)="",R133/Q133&lt;=VLOOKUP($E$7,Index!$E$44:$G$67,3,FALSE))),"OK","ERROR")))</f>
        <v>OK</v>
      </c>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116</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116</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Q35:S39 Q42:S47 Q51:S55 Q58:S63 Q66:S68 Q71:S74 Q76:S82" name="claims_NL"/>
    <protectedRange sqref="H35:M39 H47:M47 L44:M46 H44:J46 H42:M43 H51:M55 H63:M63 L60:M62 H60:J62 H58:M59 H66:M68 L74:M74 H74:J74 H71:M73 H76:J82 L76:M82" name="inforce_NL"/>
    <protectedRange sqref="Q89:S89 Q91:S92 Q94:S95 Q105:S107 Q110:S114 Q118:S120 Q123:S127 Q130:S130 Q133:S133" name="claims_L"/>
    <protectedRange sqref="H89:M89 H91:J92 L91:M92 H94:J95 L94:M95 H105:M107 H114:M114 L111:M113 H111:J113 H110:M110 H118:M120 H127:M127 L124:M126 H124:J126 H123:M123 H130:M130 H133:M133" name="inforce_L"/>
  </protectedRanges>
  <mergeCells count="11">
    <mergeCell ref="D18:D19"/>
    <mergeCell ref="E18:H18"/>
    <mergeCell ref="E19:F19"/>
    <mergeCell ref="G19:H19"/>
    <mergeCell ref="E20:F20"/>
    <mergeCell ref="G20:H20"/>
    <mergeCell ref="E21:F21"/>
    <mergeCell ref="G21:H21"/>
    <mergeCell ref="H27:M27"/>
    <mergeCell ref="Q27:S27"/>
    <mergeCell ref="E7:F7"/>
  </mergeCells>
  <phoneticPr fontId="22" type="noConversion"/>
  <conditionalFormatting sqref="O1:O14 U1:U1048576 O16:O1048576">
    <cfRule type="containsText" dxfId="185" priority="1" operator="containsText" text="ERROR">
      <formula>NOT(ISERROR(SEARCH("ERROR",O1)))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tint="-0.249977111117893"/>
  </sheetPr>
  <dimension ref="Q29:S29"/>
  <sheetViews>
    <sheetView showGridLines="0" zoomScaleNormal="100" workbookViewId="0"/>
  </sheetViews>
  <sheetFormatPr defaultColWidth="9.28515625" defaultRowHeight="11.25"/>
  <cols>
    <col min="1" max="16384" width="9.28515625" style="5"/>
  </cols>
  <sheetData>
    <row r="29" spans="17:19">
      <c r="Q29" s="32"/>
      <c r="R29" s="32"/>
      <c r="S29" s="32"/>
    </row>
  </sheetData>
  <phoneticPr fontId="22" type="noConversion"/>
  <pageMargins left="0.7" right="0.7" top="0.75" bottom="0.75" header="0.3" footer="0.3"/>
  <pageSetup paperSize="9" orientation="portrait" horizont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sheetPr>
  <dimension ref="Q29:S29"/>
  <sheetViews>
    <sheetView showGridLines="0" zoomScaleNormal="100" workbookViewId="0"/>
  </sheetViews>
  <sheetFormatPr defaultColWidth="9.28515625" defaultRowHeight="11.25"/>
  <cols>
    <col min="1" max="16384" width="9.28515625" style="5"/>
  </cols>
  <sheetData>
    <row r="29" spans="17:19">
      <c r="Q29" s="32"/>
      <c r="R29" s="32"/>
      <c r="S29" s="32"/>
    </row>
  </sheetData>
  <phoneticPr fontId="22" type="noConversion"/>
  <pageMargins left="0.7" right="0.7" top="0.75" bottom="0.75" header="0.3" footer="0.3"/>
  <pageSetup paperSize="9" orientation="portrait" horizont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CDDC"/>
  </sheetPr>
  <dimension ref="A1:W198"/>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92" customWidth="1"/>
    <col min="11" max="11" width="20.5703125" style="392" customWidth="1"/>
    <col min="12" max="13" width="15.5703125" style="392" customWidth="1"/>
    <col min="14" max="14" width="3.7109375" style="392" hidden="1" customWidth="1"/>
    <col min="15" max="15" width="15.5703125" style="4" hidden="1" customWidth="1"/>
    <col min="16" max="16" width="3.7109375" style="392" hidden="1" customWidth="1"/>
    <col min="17" max="19" width="15.5703125" style="392" hidden="1" customWidth="1"/>
    <col min="20" max="20" width="3.7109375" style="4" hidden="1" customWidth="1"/>
    <col min="21" max="21" width="15.5703125" style="4" hidden="1" customWidth="1"/>
    <col min="22" max="22" width="3.5703125" style="4" customWidth="1"/>
    <col min="23" max="23" width="3.5703125" style="303" customWidth="1"/>
    <col min="24" max="16384" width="8.7109375" style="391"/>
  </cols>
  <sheetData>
    <row r="1" spans="2:23" ht="10.15" customHeight="1">
      <c r="N1" s="392" t="s">
        <v>116</v>
      </c>
      <c r="O1" s="4" t="s">
        <v>116</v>
      </c>
      <c r="P1" s="4" t="s">
        <v>116</v>
      </c>
      <c r="Q1" s="392" t="s">
        <v>116</v>
      </c>
      <c r="R1" s="392" t="s">
        <v>116</v>
      </c>
      <c r="S1" s="392" t="s">
        <v>116</v>
      </c>
      <c r="T1" s="4" t="s">
        <v>116</v>
      </c>
      <c r="U1" s="4" t="s">
        <v>116</v>
      </c>
    </row>
    <row r="2" spans="2:23" ht="12.75">
      <c r="B2" s="1" t="s">
        <v>132</v>
      </c>
      <c r="C2" s="1"/>
      <c r="V2" s="52" t="s">
        <v>174</v>
      </c>
      <c r="W2" s="350"/>
    </row>
    <row r="3" spans="2:23" ht="12.75">
      <c r="B3" s="1" t="s">
        <v>366</v>
      </c>
      <c r="C3" s="1"/>
      <c r="V3" s="55" t="s">
        <v>175</v>
      </c>
      <c r="W3" s="351"/>
    </row>
    <row r="5" spans="2:23" ht="12.75">
      <c r="B5" s="1" t="str">
        <f ca="1">CONCATENATE("&lt;",MID(CELL("filename",$A$1),FIND("]",CELL("filename",$A$1))+1,LEN(CELL("filename",$A$1))),"&gt;")</f>
        <v>&lt;L3.2_Grp_IO rsv&gt;</v>
      </c>
      <c r="C5" s="1"/>
    </row>
    <row r="6" spans="2:23" ht="12.75">
      <c r="B6" s="1" t="s">
        <v>552</v>
      </c>
    </row>
    <row r="7" spans="2:23" ht="12.75">
      <c r="B7" s="1" t="s">
        <v>86</v>
      </c>
    </row>
    <row r="8" spans="2:23" ht="12.75">
      <c r="B8" s="1" t="str">
        <f>"As at " &amp;RIGHT(valuation_date,2)&amp;" "&amp;TEXT(DATE(2000,MID(valuation_date,5,2),1),"mmmm")&amp;" "&amp;LEFT(valuation_date,4)</f>
        <v>As at 31 December 2018</v>
      </c>
    </row>
    <row r="9" spans="2:23" ht="10.15" customHeight="1" thickBot="1">
      <c r="B9" s="1"/>
    </row>
    <row r="10" spans="2:23" ht="10.15" customHeight="1">
      <c r="B10" s="12"/>
      <c r="C10" s="13"/>
      <c r="D10" s="13"/>
      <c r="E10" s="13"/>
      <c r="F10" s="13"/>
      <c r="G10" s="13"/>
      <c r="H10" s="146"/>
      <c r="I10" s="146"/>
      <c r="J10" s="146"/>
      <c r="K10" s="146"/>
      <c r="L10" s="146"/>
      <c r="M10" s="146"/>
      <c r="N10" s="146"/>
      <c r="O10" s="13"/>
      <c r="P10" s="146"/>
      <c r="Q10" s="146"/>
      <c r="R10" s="146"/>
      <c r="S10" s="146"/>
      <c r="T10" s="13"/>
      <c r="U10" s="13"/>
      <c r="V10" s="14"/>
      <c r="W10" s="127"/>
    </row>
    <row r="11" spans="2:23" ht="10.15" customHeight="1">
      <c r="B11" s="15"/>
      <c r="C11" s="377" t="s">
        <v>306</v>
      </c>
      <c r="D11" s="220"/>
      <c r="E11" s="11"/>
      <c r="F11" s="11"/>
      <c r="G11" s="11"/>
      <c r="H11" s="126"/>
      <c r="I11" s="126"/>
      <c r="J11" s="126"/>
      <c r="K11" s="126"/>
      <c r="L11" s="126"/>
      <c r="M11" s="126"/>
      <c r="N11" s="126"/>
      <c r="O11" s="11"/>
      <c r="P11" s="126"/>
      <c r="Q11" s="126"/>
      <c r="R11" s="126"/>
      <c r="S11" s="126"/>
      <c r="T11" s="11"/>
      <c r="U11" s="11"/>
      <c r="V11" s="16"/>
      <c r="W11" s="127"/>
    </row>
    <row r="12" spans="2:23" ht="10.15" customHeight="1">
      <c r="B12" s="15"/>
      <c r="C12" s="221" t="s">
        <v>129</v>
      </c>
      <c r="D12" s="11" t="s">
        <v>664</v>
      </c>
      <c r="E12" s="11"/>
      <c r="F12" s="11"/>
      <c r="G12" s="11"/>
      <c r="H12" s="126"/>
      <c r="I12" s="126"/>
      <c r="J12" s="126"/>
      <c r="K12" s="126"/>
      <c r="L12" s="126"/>
      <c r="M12" s="126"/>
      <c r="N12" s="126"/>
      <c r="O12" s="11"/>
      <c r="P12" s="126"/>
      <c r="Q12" s="126"/>
      <c r="R12" s="126"/>
      <c r="S12" s="126"/>
      <c r="T12" s="11"/>
      <c r="U12" s="11"/>
      <c r="V12" s="16"/>
      <c r="W12" s="127"/>
    </row>
    <row r="13" spans="2:23" ht="10.15" customHeight="1">
      <c r="B13" s="15"/>
      <c r="C13" s="221" t="s">
        <v>130</v>
      </c>
      <c r="D13" s="11" t="s">
        <v>414</v>
      </c>
      <c r="E13" s="11"/>
      <c r="F13" s="11"/>
      <c r="G13" s="11"/>
      <c r="H13" s="126"/>
      <c r="I13" s="126"/>
      <c r="J13" s="126"/>
      <c r="K13" s="126"/>
      <c r="L13" s="126"/>
      <c r="M13" s="126"/>
      <c r="N13" s="126"/>
      <c r="O13" s="11"/>
      <c r="P13" s="126"/>
      <c r="Q13" s="126"/>
      <c r="R13" s="126"/>
      <c r="S13" s="126"/>
      <c r="T13" s="11"/>
      <c r="U13" s="11"/>
      <c r="V13" s="16"/>
      <c r="W13" s="127"/>
    </row>
    <row r="14" spans="2:23" ht="10.15" customHeight="1">
      <c r="B14" s="15"/>
      <c r="C14" s="221" t="s">
        <v>131</v>
      </c>
      <c r="D14" s="11" t="s">
        <v>312</v>
      </c>
      <c r="E14" s="11"/>
      <c r="F14" s="11"/>
      <c r="G14" s="11"/>
      <c r="H14" s="126"/>
      <c r="I14" s="126"/>
      <c r="J14" s="126"/>
      <c r="K14" s="126"/>
      <c r="L14" s="126"/>
      <c r="M14" s="126"/>
      <c r="N14" s="126"/>
      <c r="O14" s="11"/>
      <c r="P14" s="126"/>
      <c r="Q14" s="126"/>
      <c r="R14" s="126"/>
      <c r="S14" s="126"/>
      <c r="T14" s="11"/>
      <c r="U14" s="11"/>
      <c r="V14" s="16"/>
      <c r="W14" s="127"/>
    </row>
    <row r="15" spans="2:23" ht="10.15" customHeight="1">
      <c r="B15" s="15"/>
      <c r="C15" s="11"/>
      <c r="D15" s="221" t="s">
        <v>645</v>
      </c>
      <c r="E15" s="11"/>
      <c r="F15" s="11"/>
      <c r="G15" s="11"/>
      <c r="H15" s="126"/>
      <c r="I15" s="126"/>
      <c r="J15" s="126"/>
      <c r="K15" s="126"/>
      <c r="L15" s="126"/>
      <c r="M15" s="126"/>
      <c r="N15" s="126"/>
      <c r="O15" s="11"/>
      <c r="P15" s="126"/>
      <c r="Q15" s="126"/>
      <c r="R15" s="126"/>
      <c r="S15" s="126"/>
      <c r="T15" s="11"/>
      <c r="U15" s="11"/>
      <c r="V15" s="16"/>
      <c r="W15" s="127"/>
    </row>
    <row r="16" spans="2:23" ht="10.15" customHeight="1">
      <c r="B16" s="15"/>
      <c r="C16" s="11"/>
      <c r="D16" s="221" t="s">
        <v>314</v>
      </c>
      <c r="E16" s="11"/>
      <c r="F16" s="11"/>
      <c r="G16" s="11"/>
      <c r="H16" s="126"/>
      <c r="I16" s="126"/>
      <c r="J16" s="126"/>
      <c r="K16" s="126"/>
      <c r="L16" s="126"/>
      <c r="M16" s="126"/>
      <c r="N16" s="126"/>
      <c r="O16" s="11"/>
      <c r="P16" s="126"/>
      <c r="Q16" s="126"/>
      <c r="R16" s="126"/>
      <c r="S16" s="126"/>
      <c r="T16" s="11"/>
      <c r="U16" s="11"/>
      <c r="V16" s="16"/>
      <c r="W16" s="127"/>
    </row>
    <row r="17" spans="1:23" ht="10.15" hidden="1" customHeight="1">
      <c r="A17" s="303" t="s">
        <v>298</v>
      </c>
      <c r="B17" s="15"/>
      <c r="C17" s="11"/>
      <c r="D17" s="11"/>
      <c r="E17" s="11"/>
      <c r="F17" s="11"/>
      <c r="G17" s="11"/>
      <c r="H17" s="126"/>
      <c r="I17" s="126"/>
      <c r="J17" s="126"/>
      <c r="K17" s="126"/>
      <c r="L17" s="126"/>
      <c r="M17" s="126"/>
      <c r="N17" s="126"/>
      <c r="O17" s="11"/>
      <c r="P17" s="126"/>
      <c r="Q17" s="126"/>
      <c r="R17" s="126"/>
      <c r="S17" s="126"/>
      <c r="T17" s="11"/>
      <c r="U17" s="11"/>
      <c r="V17" s="16"/>
      <c r="W17" s="127"/>
    </row>
    <row r="18" spans="1:23" ht="10.15" hidden="1" customHeight="1">
      <c r="A18" s="303" t="s">
        <v>299</v>
      </c>
      <c r="B18" s="15"/>
      <c r="C18" s="11"/>
      <c r="D18" s="11"/>
      <c r="E18" s="11"/>
      <c r="F18" s="11"/>
      <c r="G18" s="11"/>
      <c r="H18" s="126"/>
      <c r="I18" s="126"/>
      <c r="J18" s="126"/>
      <c r="K18" s="126"/>
      <c r="L18" s="126"/>
      <c r="M18" s="126"/>
      <c r="N18" s="126"/>
      <c r="O18" s="11"/>
      <c r="P18" s="126"/>
      <c r="Q18" s="126"/>
      <c r="R18" s="126"/>
      <c r="S18" s="126"/>
      <c r="T18" s="11"/>
      <c r="U18" s="11"/>
      <c r="V18" s="16"/>
      <c r="W18" s="127"/>
    </row>
    <row r="19" spans="1:23" ht="10.15" hidden="1" customHeight="1">
      <c r="A19" s="303" t="s">
        <v>116</v>
      </c>
      <c r="B19" s="15"/>
      <c r="C19" s="11"/>
      <c r="D19" s="11"/>
      <c r="E19" s="11"/>
      <c r="F19" s="11"/>
      <c r="G19" s="11"/>
      <c r="H19" s="126"/>
      <c r="I19" s="126"/>
      <c r="J19" s="126"/>
      <c r="K19" s="126"/>
      <c r="L19" s="126"/>
      <c r="M19" s="126"/>
      <c r="N19" s="126"/>
      <c r="O19" s="11"/>
      <c r="P19" s="126"/>
      <c r="Q19" s="126"/>
      <c r="R19" s="126"/>
      <c r="S19" s="126"/>
      <c r="T19" s="11"/>
      <c r="U19" s="11"/>
      <c r="V19" s="16"/>
      <c r="W19" s="127"/>
    </row>
    <row r="20" spans="1:23" ht="10.15" hidden="1" customHeight="1">
      <c r="A20" s="303" t="s">
        <v>116</v>
      </c>
      <c r="B20" s="15"/>
      <c r="C20" s="11"/>
      <c r="D20" s="11"/>
      <c r="E20" s="11"/>
      <c r="F20" s="11"/>
      <c r="G20" s="11"/>
      <c r="H20" s="126"/>
      <c r="I20" s="126"/>
      <c r="J20" s="126"/>
      <c r="K20" s="126"/>
      <c r="L20" s="126"/>
      <c r="M20" s="126"/>
      <c r="N20" s="126"/>
      <c r="O20" s="11"/>
      <c r="P20" s="126"/>
      <c r="Q20" s="126"/>
      <c r="R20" s="126"/>
      <c r="S20" s="126"/>
      <c r="T20" s="11"/>
      <c r="U20" s="11"/>
      <c r="V20" s="16"/>
      <c r="W20" s="127"/>
    </row>
    <row r="21" spans="1:23" ht="10.15" hidden="1" customHeight="1">
      <c r="A21" s="303" t="s">
        <v>116</v>
      </c>
      <c r="B21" s="15"/>
      <c r="C21" s="11"/>
      <c r="D21" s="11"/>
      <c r="E21" s="11"/>
      <c r="F21" s="11"/>
      <c r="G21" s="11"/>
      <c r="H21" s="126"/>
      <c r="I21" s="126"/>
      <c r="J21" s="126"/>
      <c r="K21" s="126"/>
      <c r="L21" s="126"/>
      <c r="M21" s="126"/>
      <c r="N21" s="126"/>
      <c r="O21" s="11"/>
      <c r="P21" s="126"/>
      <c r="Q21" s="126"/>
      <c r="R21" s="126"/>
      <c r="S21" s="126"/>
      <c r="T21" s="11"/>
      <c r="U21" s="11"/>
      <c r="V21" s="16"/>
      <c r="W21" s="127"/>
    </row>
    <row r="22" spans="1:23" ht="10.15" hidden="1" customHeight="1">
      <c r="A22" s="303" t="s">
        <v>299</v>
      </c>
      <c r="B22" s="15"/>
      <c r="C22" s="11"/>
      <c r="D22" s="11"/>
      <c r="E22" s="11"/>
      <c r="F22" s="11"/>
      <c r="G22" s="11"/>
      <c r="H22" s="126"/>
      <c r="I22" s="126"/>
      <c r="J22" s="126"/>
      <c r="K22" s="126"/>
      <c r="L22" s="126"/>
      <c r="M22" s="126"/>
      <c r="N22" s="126"/>
      <c r="O22" s="11"/>
      <c r="P22" s="126"/>
      <c r="Q22" s="126"/>
      <c r="R22" s="126"/>
      <c r="S22" s="126"/>
      <c r="T22" s="11"/>
      <c r="U22" s="11"/>
      <c r="V22" s="16"/>
      <c r="W22" s="127"/>
    </row>
    <row r="23" spans="1:23" ht="10.15" hidden="1" customHeight="1">
      <c r="A23" s="303" t="s">
        <v>242</v>
      </c>
      <c r="B23" s="15"/>
      <c r="C23" s="11"/>
      <c r="D23" s="11"/>
      <c r="E23" s="11"/>
      <c r="F23" s="11"/>
      <c r="G23" s="11"/>
      <c r="H23" s="126"/>
      <c r="I23" s="126"/>
      <c r="J23" s="126"/>
      <c r="K23" s="126"/>
      <c r="L23" s="126"/>
      <c r="M23" s="126"/>
      <c r="N23" s="126"/>
      <c r="O23" s="11"/>
      <c r="P23" s="126"/>
      <c r="Q23" s="126"/>
      <c r="R23" s="126"/>
      <c r="S23" s="126"/>
      <c r="T23" s="11"/>
      <c r="U23" s="11"/>
      <c r="V23" s="16"/>
      <c r="W23" s="127"/>
    </row>
    <row r="24" spans="1:23" ht="10.15" customHeight="1">
      <c r="B24" s="15"/>
      <c r="C24" s="11"/>
      <c r="D24" s="11"/>
      <c r="E24" s="11"/>
      <c r="F24" s="11"/>
      <c r="G24" s="11"/>
      <c r="H24" s="126"/>
      <c r="I24" s="126"/>
      <c r="J24" s="126"/>
      <c r="K24" s="126"/>
      <c r="L24" s="126"/>
      <c r="M24" s="126"/>
      <c r="N24" s="126"/>
      <c r="O24" s="11"/>
      <c r="P24" s="126"/>
      <c r="Q24" s="126"/>
      <c r="R24" s="126"/>
      <c r="S24" s="126"/>
      <c r="T24" s="11"/>
      <c r="U24" s="11"/>
      <c r="V24" s="16"/>
      <c r="W24" s="127"/>
    </row>
    <row r="25" spans="1:23" ht="10.15" customHeight="1">
      <c r="B25" s="15"/>
      <c r="C25" s="189">
        <v>1</v>
      </c>
      <c r="D25" s="168" t="s">
        <v>301</v>
      </c>
      <c r="E25" s="168"/>
      <c r="F25" s="168"/>
      <c r="G25" s="168"/>
      <c r="H25" s="189"/>
      <c r="I25" s="189"/>
      <c r="J25" s="189"/>
      <c r="K25" s="189"/>
      <c r="L25" s="189"/>
      <c r="M25" s="189"/>
      <c r="N25" s="189"/>
      <c r="O25" s="168"/>
      <c r="P25" s="189"/>
      <c r="Q25" s="189"/>
      <c r="R25" s="189"/>
      <c r="S25" s="189"/>
      <c r="T25" s="168"/>
      <c r="U25" s="168"/>
      <c r="V25" s="16"/>
      <c r="W25" s="127"/>
    </row>
    <row r="26" spans="1:23" ht="10.15" customHeight="1">
      <c r="B26" s="15"/>
      <c r="C26" s="11"/>
      <c r="D26" s="11"/>
      <c r="E26" s="11"/>
      <c r="F26" s="11"/>
      <c r="G26" s="11"/>
      <c r="H26" s="126"/>
      <c r="I26" s="126"/>
      <c r="J26" s="126"/>
      <c r="K26" s="126"/>
      <c r="L26" s="126"/>
      <c r="M26" s="126"/>
      <c r="N26" s="126"/>
      <c r="O26" s="11"/>
      <c r="P26" s="126"/>
      <c r="Q26" s="126"/>
      <c r="R26" s="126"/>
      <c r="S26" s="126"/>
      <c r="T26" s="11"/>
      <c r="U26" s="11"/>
      <c r="V26" s="16"/>
      <c r="W26" s="127"/>
    </row>
    <row r="27" spans="1:23" ht="10.15" customHeight="1">
      <c r="B27" s="15"/>
      <c r="C27" s="11"/>
      <c r="D27" s="96"/>
      <c r="E27" s="11"/>
      <c r="F27" s="11"/>
      <c r="G27" s="11"/>
      <c r="H27" s="544" t="s">
        <v>310</v>
      </c>
      <c r="I27" s="544"/>
      <c r="J27" s="544"/>
      <c r="K27" s="544"/>
      <c r="L27" s="544"/>
      <c r="M27" s="544"/>
      <c r="N27" s="126"/>
      <c r="O27" s="11"/>
      <c r="P27" s="126"/>
      <c r="Q27"/>
      <c r="R27"/>
      <c r="S27"/>
      <c r="T27" s="11"/>
      <c r="U27" s="11"/>
      <c r="V27" s="16"/>
      <c r="W27" s="127"/>
    </row>
    <row r="28" spans="1:23" ht="10.15" customHeight="1">
      <c r="B28" s="15"/>
      <c r="C28" s="11"/>
      <c r="D28" s="96"/>
      <c r="E28" s="11"/>
      <c r="F28" s="11"/>
      <c r="G28" s="11"/>
      <c r="H28" s="184"/>
      <c r="I28" s="184"/>
      <c r="J28" s="233" t="s">
        <v>572</v>
      </c>
      <c r="K28" s="184"/>
      <c r="L28" s="184"/>
      <c r="M28" s="184"/>
      <c r="N28" s="126"/>
      <c r="O28" s="11"/>
      <c r="P28" s="126"/>
      <c r="Q28"/>
      <c r="R28"/>
      <c r="S28"/>
      <c r="T28" s="11"/>
      <c r="U28" s="11"/>
      <c r="V28" s="16"/>
      <c r="W28" s="127"/>
    </row>
    <row r="29" spans="1:23" ht="10.15" customHeight="1">
      <c r="B29" s="15"/>
      <c r="C29" s="11"/>
      <c r="D29" s="2"/>
      <c r="E29" s="2"/>
      <c r="F29" s="2"/>
      <c r="G29" s="11"/>
      <c r="H29" s="185">
        <v>1</v>
      </c>
      <c r="I29" s="185">
        <v>2</v>
      </c>
      <c r="J29" s="185">
        <v>3</v>
      </c>
      <c r="K29" s="185">
        <v>4</v>
      </c>
      <c r="L29" s="185">
        <v>5</v>
      </c>
      <c r="M29" s="185">
        <v>6</v>
      </c>
      <c r="N29" s="126"/>
      <c r="O29" s="11"/>
      <c r="P29" s="126"/>
      <c r="Q29"/>
      <c r="R29"/>
      <c r="S29"/>
      <c r="T29" s="11"/>
      <c r="U29" s="11"/>
      <c r="V29" s="16"/>
      <c r="W29" s="127"/>
    </row>
    <row r="30" spans="1:23" ht="41.45" customHeight="1">
      <c r="A30" s="349"/>
      <c r="B30" s="148"/>
      <c r="C30" s="35"/>
      <c r="D30" s="155" t="s">
        <v>0</v>
      </c>
      <c r="E30" s="188" t="s">
        <v>11</v>
      </c>
      <c r="F30" s="156"/>
      <c r="G30" s="35"/>
      <c r="H30" s="158" t="s">
        <v>58</v>
      </c>
      <c r="I30" s="158" t="s">
        <v>70</v>
      </c>
      <c r="J30" s="335" t="s">
        <v>429</v>
      </c>
      <c r="K30" s="158" t="s">
        <v>12</v>
      </c>
      <c r="L30" s="158" t="s">
        <v>13</v>
      </c>
      <c r="M30" s="158" t="s">
        <v>14</v>
      </c>
      <c r="N30" s="205"/>
      <c r="O30" s="11"/>
      <c r="P30" s="205"/>
      <c r="Q30"/>
      <c r="R30"/>
      <c r="S30"/>
      <c r="T30" s="11"/>
      <c r="U30" s="11"/>
      <c r="V30" s="149"/>
      <c r="W30" s="129"/>
    </row>
    <row r="31" spans="1:23" ht="10.15" customHeight="1">
      <c r="B31" s="15"/>
      <c r="C31" s="11"/>
      <c r="D31" s="100"/>
      <c r="E31" s="41"/>
      <c r="F31" s="42"/>
      <c r="G31" s="11"/>
      <c r="H31" s="135"/>
      <c r="I31" s="135"/>
      <c r="J31" s="131" t="s">
        <v>54</v>
      </c>
      <c r="K31" s="131" t="s">
        <v>54</v>
      </c>
      <c r="L31" s="131" t="s">
        <v>54</v>
      </c>
      <c r="M31" s="131" t="s">
        <v>54</v>
      </c>
      <c r="N31" s="205"/>
      <c r="O31" s="11"/>
      <c r="P31" s="205"/>
      <c r="Q31"/>
      <c r="R31"/>
      <c r="S31"/>
      <c r="T31" s="11"/>
      <c r="U31" s="11"/>
      <c r="V31" s="16"/>
      <c r="W31" s="127"/>
    </row>
    <row r="32" spans="1:23" ht="10.15" customHeight="1">
      <c r="B32" s="15"/>
      <c r="C32" s="11"/>
      <c r="D32" s="159" t="s">
        <v>1</v>
      </c>
      <c r="E32" s="160" t="s">
        <v>2</v>
      </c>
      <c r="F32" s="42"/>
      <c r="G32" s="11"/>
      <c r="H32" s="135"/>
      <c r="I32" s="135"/>
      <c r="J32" s="132"/>
      <c r="K32" s="132"/>
      <c r="L32" s="132"/>
      <c r="M32" s="132"/>
      <c r="N32" s="205"/>
      <c r="O32" s="11"/>
      <c r="P32" s="205"/>
      <c r="Q32"/>
      <c r="R32"/>
      <c r="S32"/>
      <c r="T32" s="11"/>
      <c r="U32" s="11"/>
      <c r="V32" s="16"/>
      <c r="W32" s="127"/>
    </row>
    <row r="33" spans="2:23" ht="10.15" customHeight="1">
      <c r="B33" s="15"/>
      <c r="C33" s="11"/>
      <c r="D33" s="159"/>
      <c r="E33" s="160"/>
      <c r="F33" s="42" t="s">
        <v>360</v>
      </c>
      <c r="G33" s="11"/>
      <c r="H33" s="135"/>
      <c r="I33" s="135"/>
      <c r="J33" s="132"/>
      <c r="K33" s="132"/>
      <c r="L33" s="132"/>
      <c r="M33" s="132"/>
      <c r="N33" s="205"/>
      <c r="O33" s="11"/>
      <c r="P33" s="205"/>
      <c r="Q33"/>
      <c r="R33"/>
      <c r="S33"/>
      <c r="T33" s="11"/>
      <c r="U33" s="11"/>
      <c r="V33" s="16"/>
      <c r="W33" s="127"/>
    </row>
    <row r="34" spans="2:23" ht="10.15" customHeight="1">
      <c r="B34" s="15"/>
      <c r="C34" s="11"/>
      <c r="D34" s="100"/>
      <c r="E34" s="41"/>
      <c r="F34" s="226" t="s">
        <v>3</v>
      </c>
      <c r="G34" s="206"/>
      <c r="H34" s="135"/>
      <c r="I34" s="135"/>
      <c r="J34" s="135"/>
      <c r="K34" s="135"/>
      <c r="L34" s="135"/>
      <c r="M34" s="135"/>
      <c r="N34" s="126"/>
      <c r="O34" s="11"/>
      <c r="P34" s="126"/>
      <c r="Q34"/>
      <c r="R34"/>
      <c r="S34"/>
      <c r="T34" s="11"/>
      <c r="U34" s="11"/>
      <c r="V34" s="16"/>
      <c r="W34" s="127"/>
    </row>
    <row r="35" spans="2:23" ht="10.15" customHeight="1">
      <c r="B35" s="15"/>
      <c r="C35" s="11"/>
      <c r="D35" s="100"/>
      <c r="E35" s="41"/>
      <c r="F35" s="227" t="s">
        <v>4</v>
      </c>
      <c r="G35" s="11"/>
      <c r="H35" s="401">
        <f>SUM('L3.2 (IO rsv) tabs =&gt;:&lt;= L3.2 (IO rsv) tabs'!H35)</f>
        <v>0</v>
      </c>
      <c r="I35" s="401">
        <f>SUM('L3.2 (IO rsv) tabs =&gt;:&lt;= L3.2 (IO rsv) tabs'!I35)</f>
        <v>0</v>
      </c>
      <c r="J35" s="401">
        <f>SUM('L3.2 (IO rsv) tabs =&gt;:&lt;= L3.2 (IO rsv) tabs'!J35)</f>
        <v>0</v>
      </c>
      <c r="K35" s="401">
        <f>SUM('L3.2 (IO rsv) tabs =&gt;:&lt;= L3.2 (IO rsv) tabs'!K35)</f>
        <v>0</v>
      </c>
      <c r="L35" s="401">
        <f>SUM('L3.2 (IO rsv) tabs =&gt;:&lt;= L3.2 (IO rsv) tabs'!L35)</f>
        <v>0</v>
      </c>
      <c r="M35" s="401">
        <f>SUM('L3.2 (IO rsv) tabs =&gt;:&lt;= L3.2 (IO rsv) tabs'!M35)</f>
        <v>0</v>
      </c>
      <c r="N35" s="125"/>
      <c r="O35" s="11"/>
      <c r="P35" s="125"/>
      <c r="Q35"/>
      <c r="R35"/>
      <c r="S35"/>
      <c r="T35" s="11"/>
      <c r="U35" s="11"/>
      <c r="V35" s="16"/>
      <c r="W35" s="127"/>
    </row>
    <row r="36" spans="2:23" ht="10.15" customHeight="1">
      <c r="B36" s="15"/>
      <c r="C36" s="11"/>
      <c r="D36" s="100"/>
      <c r="E36" s="41"/>
      <c r="F36" s="227" t="s">
        <v>5</v>
      </c>
      <c r="G36" s="11"/>
      <c r="H36" s="401">
        <f>SUM('L3.2 (IO rsv) tabs =&gt;:&lt;= L3.2 (IO rsv) tabs'!H36)</f>
        <v>0</v>
      </c>
      <c r="I36" s="401">
        <f>SUM('L3.2 (IO rsv) tabs =&gt;:&lt;= L3.2 (IO rsv) tabs'!I36)</f>
        <v>0</v>
      </c>
      <c r="J36" s="401">
        <f>SUM('L3.2 (IO rsv) tabs =&gt;:&lt;= L3.2 (IO rsv) tabs'!J36)</f>
        <v>0</v>
      </c>
      <c r="K36" s="401">
        <f>SUM('L3.2 (IO rsv) tabs =&gt;:&lt;= L3.2 (IO rsv) tabs'!K36)</f>
        <v>0</v>
      </c>
      <c r="L36" s="401">
        <f>SUM('L3.2 (IO rsv) tabs =&gt;:&lt;= L3.2 (IO rsv) tabs'!L36)</f>
        <v>0</v>
      </c>
      <c r="M36" s="401">
        <f>SUM('L3.2 (IO rsv) tabs =&gt;:&lt;= L3.2 (IO rsv) tabs'!M36)</f>
        <v>0</v>
      </c>
      <c r="N36" s="125"/>
      <c r="O36" s="11"/>
      <c r="P36" s="125"/>
      <c r="Q36"/>
      <c r="R36"/>
      <c r="S36"/>
      <c r="T36" s="11"/>
      <c r="U36" s="11"/>
      <c r="V36" s="16"/>
      <c r="W36" s="127"/>
    </row>
    <row r="37" spans="2:23" ht="10.15" customHeight="1">
      <c r="B37" s="15"/>
      <c r="C37" s="11"/>
      <c r="D37" s="100"/>
      <c r="E37" s="41"/>
      <c r="F37" s="227" t="s">
        <v>6</v>
      </c>
      <c r="G37" s="11"/>
      <c r="H37" s="401">
        <f>SUM('L3.2 (IO rsv) tabs =&gt;:&lt;= L3.2 (IO rsv) tabs'!H37)</f>
        <v>0</v>
      </c>
      <c r="I37" s="401">
        <f>SUM('L3.2 (IO rsv) tabs =&gt;:&lt;= L3.2 (IO rsv) tabs'!I37)</f>
        <v>0</v>
      </c>
      <c r="J37" s="401">
        <f>SUM('L3.2 (IO rsv) tabs =&gt;:&lt;= L3.2 (IO rsv) tabs'!J37)</f>
        <v>0</v>
      </c>
      <c r="K37" s="401">
        <f>SUM('L3.2 (IO rsv) tabs =&gt;:&lt;= L3.2 (IO rsv) tabs'!K37)</f>
        <v>0</v>
      </c>
      <c r="L37" s="401">
        <f>SUM('L3.2 (IO rsv) tabs =&gt;:&lt;= L3.2 (IO rsv) tabs'!L37)</f>
        <v>0</v>
      </c>
      <c r="M37" s="401">
        <f>SUM('L3.2 (IO rsv) tabs =&gt;:&lt;= L3.2 (IO rsv) tabs'!M37)</f>
        <v>0</v>
      </c>
      <c r="N37" s="125"/>
      <c r="O37" s="11"/>
      <c r="P37" s="125"/>
      <c r="Q37"/>
      <c r="R37"/>
      <c r="S37"/>
      <c r="T37" s="11"/>
      <c r="U37" s="11"/>
      <c r="V37" s="16"/>
      <c r="W37" s="127"/>
    </row>
    <row r="38" spans="2:23" ht="10.15" customHeight="1">
      <c r="B38" s="15"/>
      <c r="C38" s="11"/>
      <c r="D38" s="100"/>
      <c r="E38" s="41"/>
      <c r="F38" s="227" t="s">
        <v>7</v>
      </c>
      <c r="G38" s="11"/>
      <c r="H38" s="401">
        <f>SUM('L3.2 (IO rsv) tabs =&gt;:&lt;= L3.2 (IO rsv) tabs'!H38)</f>
        <v>0</v>
      </c>
      <c r="I38" s="401">
        <f>SUM('L3.2 (IO rsv) tabs =&gt;:&lt;= L3.2 (IO rsv) tabs'!I38)</f>
        <v>0</v>
      </c>
      <c r="J38" s="401">
        <f>SUM('L3.2 (IO rsv) tabs =&gt;:&lt;= L3.2 (IO rsv) tabs'!J38)</f>
        <v>0</v>
      </c>
      <c r="K38" s="401">
        <f>SUM('L3.2 (IO rsv) tabs =&gt;:&lt;= L3.2 (IO rsv) tabs'!K38)</f>
        <v>0</v>
      </c>
      <c r="L38" s="401">
        <f>SUM('L3.2 (IO rsv) tabs =&gt;:&lt;= L3.2 (IO rsv) tabs'!L38)</f>
        <v>0</v>
      </c>
      <c r="M38" s="401">
        <f>SUM('L3.2 (IO rsv) tabs =&gt;:&lt;= L3.2 (IO rsv) tabs'!M38)</f>
        <v>0</v>
      </c>
      <c r="N38" s="125"/>
      <c r="O38" s="11"/>
      <c r="P38" s="125"/>
      <c r="Q38"/>
      <c r="R38"/>
      <c r="S38"/>
      <c r="T38" s="11"/>
      <c r="U38" s="11"/>
      <c r="V38" s="16"/>
      <c r="W38" s="127"/>
    </row>
    <row r="39" spans="2:23" ht="10.15" customHeight="1">
      <c r="B39" s="15"/>
      <c r="C39" s="11"/>
      <c r="D39" s="100"/>
      <c r="E39" s="41"/>
      <c r="F39" s="227" t="s">
        <v>8</v>
      </c>
      <c r="G39" s="11"/>
      <c r="H39" s="401">
        <f>SUM('L3.2 (IO rsv) tabs =&gt;:&lt;= L3.2 (IO rsv) tabs'!H39)</f>
        <v>0</v>
      </c>
      <c r="I39" s="401">
        <f>SUM('L3.2 (IO rsv) tabs =&gt;:&lt;= L3.2 (IO rsv) tabs'!I39)</f>
        <v>0</v>
      </c>
      <c r="J39" s="401">
        <f>SUM('L3.2 (IO rsv) tabs =&gt;:&lt;= L3.2 (IO rsv) tabs'!J39)</f>
        <v>0</v>
      </c>
      <c r="K39" s="401">
        <f>SUM('L3.2 (IO rsv) tabs =&gt;:&lt;= L3.2 (IO rsv) tabs'!K39)</f>
        <v>0</v>
      </c>
      <c r="L39" s="401">
        <f>SUM('L3.2 (IO rsv) tabs =&gt;:&lt;= L3.2 (IO rsv) tabs'!L39)</f>
        <v>0</v>
      </c>
      <c r="M39" s="401">
        <f>SUM('L3.2 (IO rsv) tabs =&gt;:&lt;= L3.2 (IO rsv) tabs'!M39)</f>
        <v>0</v>
      </c>
      <c r="N39" s="125"/>
      <c r="O39" s="11"/>
      <c r="P39" s="125"/>
      <c r="Q39"/>
      <c r="R39"/>
      <c r="S39"/>
      <c r="T39" s="11"/>
      <c r="U39" s="11"/>
      <c r="V39" s="16"/>
      <c r="W39" s="127"/>
    </row>
    <row r="40" spans="2:23" ht="10.15" customHeight="1">
      <c r="B40" s="15"/>
      <c r="C40" s="11"/>
      <c r="D40" s="100"/>
      <c r="E40" s="41"/>
      <c r="F40" s="42"/>
      <c r="G40" s="11"/>
      <c r="H40" s="138"/>
      <c r="I40" s="138"/>
      <c r="J40" s="138"/>
      <c r="K40" s="138"/>
      <c r="L40" s="138"/>
      <c r="M40" s="138"/>
      <c r="N40" s="125"/>
      <c r="O40" s="11"/>
      <c r="P40" s="125"/>
      <c r="Q40"/>
      <c r="R40"/>
      <c r="S40"/>
      <c r="T40" s="11"/>
      <c r="U40" s="11"/>
      <c r="V40" s="16"/>
      <c r="W40" s="127"/>
    </row>
    <row r="41" spans="2:23" ht="10.15" customHeight="1">
      <c r="B41" s="15"/>
      <c r="C41" s="11"/>
      <c r="D41" s="100"/>
      <c r="E41" s="41"/>
      <c r="F41" s="226" t="s">
        <v>9</v>
      </c>
      <c r="G41" s="206"/>
      <c r="H41" s="139"/>
      <c r="I41" s="139"/>
      <c r="J41" s="139"/>
      <c r="K41" s="139"/>
      <c r="L41" s="139"/>
      <c r="M41" s="139"/>
      <c r="N41" s="125"/>
      <c r="O41" s="11"/>
      <c r="P41" s="125"/>
      <c r="Q41"/>
      <c r="R41"/>
      <c r="S41"/>
      <c r="T41" s="11"/>
      <c r="U41" s="11"/>
      <c r="V41" s="16"/>
      <c r="W41" s="127"/>
    </row>
    <row r="42" spans="2:23" ht="10.15" customHeight="1">
      <c r="B42" s="15"/>
      <c r="C42" s="11"/>
      <c r="D42" s="100"/>
      <c r="E42" s="41"/>
      <c r="F42" s="227" t="s">
        <v>10</v>
      </c>
      <c r="G42" s="11"/>
      <c r="H42" s="401">
        <f>SUM('L3.2 (IO rsv) tabs =&gt;:&lt;= L3.2 (IO rsv) tabs'!H42)</f>
        <v>0</v>
      </c>
      <c r="I42" s="401">
        <f>SUM('L3.2 (IO rsv) tabs =&gt;:&lt;= L3.2 (IO rsv) tabs'!I42)</f>
        <v>0</v>
      </c>
      <c r="J42" s="401">
        <f>SUM('L3.2 (IO rsv) tabs =&gt;:&lt;= L3.2 (IO rsv) tabs'!J42)</f>
        <v>0</v>
      </c>
      <c r="K42" s="401">
        <f>SUM('L3.2 (IO rsv) tabs =&gt;:&lt;= L3.2 (IO rsv) tabs'!K42)</f>
        <v>0</v>
      </c>
      <c r="L42" s="401">
        <f>SUM('L3.2 (IO rsv) tabs =&gt;:&lt;= L3.2 (IO rsv) tabs'!L42)</f>
        <v>0</v>
      </c>
      <c r="M42" s="401">
        <f>SUM('L3.2 (IO rsv) tabs =&gt;:&lt;= L3.2 (IO rsv) tabs'!M42)</f>
        <v>0</v>
      </c>
      <c r="N42" s="125"/>
      <c r="O42" s="11"/>
      <c r="P42" s="125"/>
      <c r="Q42"/>
      <c r="R42"/>
      <c r="S42"/>
      <c r="T42" s="11"/>
      <c r="U42" s="11"/>
      <c r="V42" s="16"/>
      <c r="W42" s="127"/>
    </row>
    <row r="43" spans="2:23" ht="10.15" customHeight="1">
      <c r="B43" s="15"/>
      <c r="C43" s="11"/>
      <c r="D43" s="100"/>
      <c r="E43" s="41"/>
      <c r="F43" s="227" t="s">
        <v>22</v>
      </c>
      <c r="G43" s="11"/>
      <c r="H43" s="401">
        <f>SUM('L3.2 (IO rsv) tabs =&gt;:&lt;= L3.2 (IO rsv) tabs'!H43)</f>
        <v>0</v>
      </c>
      <c r="I43" s="401">
        <f>SUM('L3.2 (IO rsv) tabs =&gt;:&lt;= L3.2 (IO rsv) tabs'!I43)</f>
        <v>0</v>
      </c>
      <c r="J43" s="401">
        <f>SUM('L3.2 (IO rsv) tabs =&gt;:&lt;= L3.2 (IO rsv) tabs'!J43)</f>
        <v>0</v>
      </c>
      <c r="K43" s="401">
        <f>SUM('L3.2 (IO rsv) tabs =&gt;:&lt;= L3.2 (IO rsv) tabs'!K43)</f>
        <v>0</v>
      </c>
      <c r="L43" s="401">
        <f>SUM('L3.2 (IO rsv) tabs =&gt;:&lt;= L3.2 (IO rsv) tabs'!L43)</f>
        <v>0</v>
      </c>
      <c r="M43" s="401">
        <f>SUM('L3.2 (IO rsv) tabs =&gt;:&lt;= L3.2 (IO rsv) tabs'!M43)</f>
        <v>0</v>
      </c>
      <c r="N43" s="125"/>
      <c r="O43" s="11"/>
      <c r="P43" s="125"/>
      <c r="Q43"/>
      <c r="R43"/>
      <c r="S43"/>
      <c r="T43" s="11"/>
      <c r="U43" s="11"/>
      <c r="V43" s="16"/>
      <c r="W43" s="127"/>
    </row>
    <row r="44" spans="2:23" ht="10.15" customHeight="1">
      <c r="B44" s="15"/>
      <c r="C44" s="11"/>
      <c r="D44" s="100"/>
      <c r="E44" s="41"/>
      <c r="F44" s="227" t="s">
        <v>23</v>
      </c>
      <c r="G44" s="11"/>
      <c r="H44" s="401">
        <f>SUM('L3.2 (IO rsv) tabs =&gt;:&lt;= L3.2 (IO rsv) tabs'!H44)</f>
        <v>0</v>
      </c>
      <c r="I44" s="401">
        <f>SUM('L3.2 (IO rsv) tabs =&gt;:&lt;= L3.2 (IO rsv) tabs'!I44)</f>
        <v>0</v>
      </c>
      <c r="J44" s="401">
        <f>SUM('L3.2 (IO rsv) tabs =&gt;:&lt;= L3.2 (IO rsv) tabs'!J44)</f>
        <v>0</v>
      </c>
      <c r="K44" s="402" t="s">
        <v>66</v>
      </c>
      <c r="L44" s="401">
        <f>SUM('L3.2 (IO rsv) tabs =&gt;:&lt;= L3.2 (IO rsv) tabs'!L44)</f>
        <v>0</v>
      </c>
      <c r="M44" s="401">
        <f>SUM('L3.2 (IO rsv) tabs =&gt;:&lt;= L3.2 (IO rsv) tabs'!M44)</f>
        <v>0</v>
      </c>
      <c r="N44" s="125"/>
      <c r="O44" s="11"/>
      <c r="P44" s="125"/>
      <c r="Q44"/>
      <c r="R44"/>
      <c r="S44"/>
      <c r="T44" s="11"/>
      <c r="U44" s="11"/>
      <c r="V44" s="16"/>
      <c r="W44" s="127"/>
    </row>
    <row r="45" spans="2:23" ht="10.15" customHeight="1">
      <c r="B45" s="15"/>
      <c r="C45" s="11"/>
      <c r="D45" s="100"/>
      <c r="E45" s="41"/>
      <c r="F45" s="227" t="s">
        <v>57</v>
      </c>
      <c r="G45" s="11"/>
      <c r="H45" s="401">
        <f>SUM('L3.2 (IO rsv) tabs =&gt;:&lt;= L3.2 (IO rsv) tabs'!H45)</f>
        <v>0</v>
      </c>
      <c r="I45" s="401">
        <f>SUM('L3.2 (IO rsv) tabs =&gt;:&lt;= L3.2 (IO rsv) tabs'!I45)</f>
        <v>0</v>
      </c>
      <c r="J45" s="401">
        <f>SUM('L3.2 (IO rsv) tabs =&gt;:&lt;= L3.2 (IO rsv) tabs'!J45)</f>
        <v>0</v>
      </c>
      <c r="K45" s="402" t="s">
        <v>66</v>
      </c>
      <c r="L45" s="401">
        <f>SUM('L3.2 (IO rsv) tabs =&gt;:&lt;= L3.2 (IO rsv) tabs'!L45)</f>
        <v>0</v>
      </c>
      <c r="M45" s="401">
        <f>SUM('L3.2 (IO rsv) tabs =&gt;:&lt;= L3.2 (IO rsv) tabs'!M45)</f>
        <v>0</v>
      </c>
      <c r="N45" s="125"/>
      <c r="O45" s="11"/>
      <c r="P45" s="125"/>
      <c r="Q45"/>
      <c r="R45"/>
      <c r="S45"/>
      <c r="T45" s="11"/>
      <c r="U45" s="11"/>
      <c r="V45" s="16"/>
      <c r="W45" s="127"/>
    </row>
    <row r="46" spans="2:23" ht="10.15" customHeight="1">
      <c r="B46" s="15"/>
      <c r="C46" s="11"/>
      <c r="D46" s="100"/>
      <c r="E46" s="41"/>
      <c r="F46" s="227" t="s">
        <v>32</v>
      </c>
      <c r="G46" s="11"/>
      <c r="H46" s="401">
        <f>SUM('L3.2 (IO rsv) tabs =&gt;:&lt;= L3.2 (IO rsv) tabs'!H46)</f>
        <v>0</v>
      </c>
      <c r="I46" s="401">
        <f>SUM('L3.2 (IO rsv) tabs =&gt;:&lt;= L3.2 (IO rsv) tabs'!I46)</f>
        <v>0</v>
      </c>
      <c r="J46" s="401">
        <f>SUM('L3.2 (IO rsv) tabs =&gt;:&lt;= L3.2 (IO rsv) tabs'!J46)</f>
        <v>0</v>
      </c>
      <c r="K46" s="402" t="s">
        <v>66</v>
      </c>
      <c r="L46" s="401">
        <f>SUM('L3.2 (IO rsv) tabs =&gt;:&lt;= L3.2 (IO rsv) tabs'!L46)</f>
        <v>0</v>
      </c>
      <c r="M46" s="401">
        <f>SUM('L3.2 (IO rsv) tabs =&gt;:&lt;= L3.2 (IO rsv) tabs'!M46)</f>
        <v>0</v>
      </c>
      <c r="N46" s="125"/>
      <c r="O46" s="11"/>
      <c r="P46" s="125"/>
      <c r="Q46"/>
      <c r="R46"/>
      <c r="S46"/>
      <c r="T46" s="11"/>
      <c r="U46" s="11"/>
      <c r="V46" s="16"/>
      <c r="W46" s="127"/>
    </row>
    <row r="47" spans="2:23" ht="10.15" customHeight="1">
      <c r="B47" s="15"/>
      <c r="C47" s="11"/>
      <c r="D47" s="100"/>
      <c r="E47" s="41"/>
      <c r="F47" s="227" t="s">
        <v>8</v>
      </c>
      <c r="G47" s="11"/>
      <c r="H47" s="401">
        <f>SUM('L3.2 (IO rsv) tabs =&gt;:&lt;= L3.2 (IO rsv) tabs'!H47)</f>
        <v>0</v>
      </c>
      <c r="I47" s="401">
        <f>SUM('L3.2 (IO rsv) tabs =&gt;:&lt;= L3.2 (IO rsv) tabs'!I47)</f>
        <v>0</v>
      </c>
      <c r="J47" s="401">
        <f>SUM('L3.2 (IO rsv) tabs =&gt;:&lt;= L3.2 (IO rsv) tabs'!J47)</f>
        <v>0</v>
      </c>
      <c r="K47" s="401">
        <f>SUM('L3.2 (IO rsv) tabs =&gt;:&lt;= L3.2 (IO rsv) tabs'!K47)</f>
        <v>0</v>
      </c>
      <c r="L47" s="401">
        <f>SUM('L3.2 (IO rsv) tabs =&gt;:&lt;= L3.2 (IO rsv) tabs'!L47)</f>
        <v>0</v>
      </c>
      <c r="M47" s="401">
        <f>SUM('L3.2 (IO rsv) tabs =&gt;:&lt;= L3.2 (IO rsv) tabs'!M47)</f>
        <v>0</v>
      </c>
      <c r="N47" s="125"/>
      <c r="O47" s="11"/>
      <c r="P47" s="125"/>
      <c r="Q47"/>
      <c r="R47"/>
      <c r="S47"/>
      <c r="T47" s="11"/>
      <c r="U47" s="11"/>
      <c r="V47" s="16"/>
      <c r="W47" s="127"/>
    </row>
    <row r="48" spans="2:23" ht="10.15" customHeight="1">
      <c r="B48" s="15"/>
      <c r="C48" s="11"/>
      <c r="D48" s="100"/>
      <c r="E48" s="41"/>
      <c r="F48" s="227"/>
      <c r="G48" s="11"/>
      <c r="H48" s="138"/>
      <c r="I48" s="138"/>
      <c r="J48" s="138"/>
      <c r="K48" s="138"/>
      <c r="L48" s="138"/>
      <c r="M48" s="138"/>
      <c r="N48" s="125"/>
      <c r="O48" s="127"/>
      <c r="P48" s="125"/>
      <c r="Q48"/>
      <c r="R48"/>
      <c r="S48"/>
      <c r="T48" s="11"/>
      <c r="U48" s="127"/>
      <c r="V48" s="16"/>
      <c r="W48" s="127"/>
    </row>
    <row r="49" spans="2:23" ht="10.15" customHeight="1">
      <c r="B49" s="15"/>
      <c r="C49" s="11"/>
      <c r="D49" s="159"/>
      <c r="E49" s="160"/>
      <c r="F49" s="42" t="s">
        <v>361</v>
      </c>
      <c r="G49" s="11"/>
      <c r="H49" s="135"/>
      <c r="I49" s="135"/>
      <c r="J49" s="132"/>
      <c r="K49" s="132"/>
      <c r="L49" s="132"/>
      <c r="M49" s="132"/>
      <c r="N49" s="205"/>
      <c r="O49" s="11"/>
      <c r="P49" s="205"/>
      <c r="Q49"/>
      <c r="R49"/>
      <c r="S49"/>
      <c r="T49" s="11"/>
      <c r="U49" s="11"/>
      <c r="V49" s="16"/>
      <c r="W49" s="127"/>
    </row>
    <row r="50" spans="2:23" ht="10.15" customHeight="1">
      <c r="B50" s="15"/>
      <c r="C50" s="11"/>
      <c r="D50" s="100"/>
      <c r="E50" s="41"/>
      <c r="F50" s="226" t="s">
        <v>3</v>
      </c>
      <c r="G50" s="206"/>
      <c r="H50" s="135"/>
      <c r="I50" s="135"/>
      <c r="J50" s="135"/>
      <c r="K50" s="135"/>
      <c r="L50" s="135"/>
      <c r="M50" s="135"/>
      <c r="N50" s="126"/>
      <c r="O50" s="11"/>
      <c r="P50" s="126"/>
      <c r="Q50"/>
      <c r="R50"/>
      <c r="S50"/>
      <c r="T50" s="11"/>
      <c r="U50" s="11"/>
      <c r="V50" s="16"/>
      <c r="W50" s="127"/>
    </row>
    <row r="51" spans="2:23" ht="10.15" customHeight="1">
      <c r="B51" s="15"/>
      <c r="C51" s="11"/>
      <c r="D51" s="100"/>
      <c r="E51" s="41"/>
      <c r="F51" s="227" t="s">
        <v>4</v>
      </c>
      <c r="G51" s="11"/>
      <c r="H51" s="401">
        <f>SUM('L3.2 (IO rsv) tabs =&gt;:&lt;= L3.2 (IO rsv) tabs'!H51)</f>
        <v>0</v>
      </c>
      <c r="I51" s="401">
        <f>SUM('L3.2 (IO rsv) tabs =&gt;:&lt;= L3.2 (IO rsv) tabs'!I51)</f>
        <v>0</v>
      </c>
      <c r="J51" s="401">
        <f>SUM('L3.2 (IO rsv) tabs =&gt;:&lt;= L3.2 (IO rsv) tabs'!J51)</f>
        <v>0</v>
      </c>
      <c r="K51" s="401">
        <f>SUM('L3.2 (IO rsv) tabs =&gt;:&lt;= L3.2 (IO rsv) tabs'!K51)</f>
        <v>0</v>
      </c>
      <c r="L51" s="401">
        <f>SUM('L3.2 (IO rsv) tabs =&gt;:&lt;= L3.2 (IO rsv) tabs'!L51)</f>
        <v>0</v>
      </c>
      <c r="M51" s="401">
        <f>SUM('L3.2 (IO rsv) tabs =&gt;:&lt;= L3.2 (IO rsv) tabs'!M51)</f>
        <v>0</v>
      </c>
      <c r="N51" s="125"/>
      <c r="O51" s="11"/>
      <c r="P51" s="125"/>
      <c r="Q51"/>
      <c r="R51"/>
      <c r="S51"/>
      <c r="T51" s="11"/>
      <c r="U51" s="11"/>
      <c r="V51" s="16"/>
      <c r="W51" s="127"/>
    </row>
    <row r="52" spans="2:23" ht="10.15" customHeight="1">
      <c r="B52" s="15"/>
      <c r="C52" s="11"/>
      <c r="D52" s="100"/>
      <c r="E52" s="41"/>
      <c r="F52" s="227" t="s">
        <v>5</v>
      </c>
      <c r="G52" s="11"/>
      <c r="H52" s="401">
        <f>SUM('L3.2 (IO rsv) tabs =&gt;:&lt;= L3.2 (IO rsv) tabs'!H52)</f>
        <v>0</v>
      </c>
      <c r="I52" s="401">
        <f>SUM('L3.2 (IO rsv) tabs =&gt;:&lt;= L3.2 (IO rsv) tabs'!I52)</f>
        <v>0</v>
      </c>
      <c r="J52" s="401">
        <f>SUM('L3.2 (IO rsv) tabs =&gt;:&lt;= L3.2 (IO rsv) tabs'!J52)</f>
        <v>0</v>
      </c>
      <c r="K52" s="401">
        <f>SUM('L3.2 (IO rsv) tabs =&gt;:&lt;= L3.2 (IO rsv) tabs'!K52)</f>
        <v>0</v>
      </c>
      <c r="L52" s="401">
        <f>SUM('L3.2 (IO rsv) tabs =&gt;:&lt;= L3.2 (IO rsv) tabs'!L52)</f>
        <v>0</v>
      </c>
      <c r="M52" s="401">
        <f>SUM('L3.2 (IO rsv) tabs =&gt;:&lt;= L3.2 (IO rsv) tabs'!M52)</f>
        <v>0</v>
      </c>
      <c r="N52" s="125"/>
      <c r="O52" s="11"/>
      <c r="P52" s="125"/>
      <c r="Q52"/>
      <c r="R52"/>
      <c r="S52"/>
      <c r="T52" s="11"/>
      <c r="U52" s="11"/>
      <c r="V52" s="16"/>
      <c r="W52" s="127"/>
    </row>
    <row r="53" spans="2:23" ht="10.15" customHeight="1">
      <c r="B53" s="15"/>
      <c r="C53" s="11"/>
      <c r="D53" s="100"/>
      <c r="E53" s="41"/>
      <c r="F53" s="227" t="s">
        <v>6</v>
      </c>
      <c r="G53" s="11"/>
      <c r="H53" s="401">
        <f>SUM('L3.2 (IO rsv) tabs =&gt;:&lt;= L3.2 (IO rsv) tabs'!H53)</f>
        <v>0</v>
      </c>
      <c r="I53" s="401">
        <f>SUM('L3.2 (IO rsv) tabs =&gt;:&lt;= L3.2 (IO rsv) tabs'!I53)</f>
        <v>0</v>
      </c>
      <c r="J53" s="401">
        <f>SUM('L3.2 (IO rsv) tabs =&gt;:&lt;= L3.2 (IO rsv) tabs'!J53)</f>
        <v>0</v>
      </c>
      <c r="K53" s="401">
        <f>SUM('L3.2 (IO rsv) tabs =&gt;:&lt;= L3.2 (IO rsv) tabs'!K53)</f>
        <v>0</v>
      </c>
      <c r="L53" s="401">
        <f>SUM('L3.2 (IO rsv) tabs =&gt;:&lt;= L3.2 (IO rsv) tabs'!L53)</f>
        <v>0</v>
      </c>
      <c r="M53" s="401">
        <f>SUM('L3.2 (IO rsv) tabs =&gt;:&lt;= L3.2 (IO rsv) tabs'!M53)</f>
        <v>0</v>
      </c>
      <c r="N53" s="125"/>
      <c r="O53" s="11"/>
      <c r="P53" s="125"/>
      <c r="Q53"/>
      <c r="R53"/>
      <c r="S53"/>
      <c r="T53" s="11"/>
      <c r="U53" s="11"/>
      <c r="V53" s="16"/>
      <c r="W53" s="127"/>
    </row>
    <row r="54" spans="2:23" ht="10.15" customHeight="1">
      <c r="B54" s="15"/>
      <c r="C54" s="11"/>
      <c r="D54" s="100"/>
      <c r="E54" s="41"/>
      <c r="F54" s="227" t="s">
        <v>7</v>
      </c>
      <c r="G54" s="11"/>
      <c r="H54" s="401">
        <f>SUM('L3.2 (IO rsv) tabs =&gt;:&lt;= L3.2 (IO rsv) tabs'!H54)</f>
        <v>0</v>
      </c>
      <c r="I54" s="401">
        <f>SUM('L3.2 (IO rsv) tabs =&gt;:&lt;= L3.2 (IO rsv) tabs'!I54)</f>
        <v>0</v>
      </c>
      <c r="J54" s="401">
        <f>SUM('L3.2 (IO rsv) tabs =&gt;:&lt;= L3.2 (IO rsv) tabs'!J54)</f>
        <v>0</v>
      </c>
      <c r="K54" s="401">
        <f>SUM('L3.2 (IO rsv) tabs =&gt;:&lt;= L3.2 (IO rsv) tabs'!K54)</f>
        <v>0</v>
      </c>
      <c r="L54" s="401">
        <f>SUM('L3.2 (IO rsv) tabs =&gt;:&lt;= L3.2 (IO rsv) tabs'!L54)</f>
        <v>0</v>
      </c>
      <c r="M54" s="401">
        <f>SUM('L3.2 (IO rsv) tabs =&gt;:&lt;= L3.2 (IO rsv) tabs'!M54)</f>
        <v>0</v>
      </c>
      <c r="N54" s="125"/>
      <c r="O54" s="11"/>
      <c r="P54" s="125"/>
      <c r="Q54"/>
      <c r="R54"/>
      <c r="S54"/>
      <c r="T54" s="11"/>
      <c r="U54" s="11"/>
      <c r="V54" s="16"/>
      <c r="W54" s="127"/>
    </row>
    <row r="55" spans="2:23" ht="10.15" customHeight="1">
      <c r="B55" s="15"/>
      <c r="C55" s="11"/>
      <c r="D55" s="100"/>
      <c r="E55" s="41"/>
      <c r="F55" s="227" t="s">
        <v>8</v>
      </c>
      <c r="G55" s="11"/>
      <c r="H55" s="401">
        <f>SUM('L3.2 (IO rsv) tabs =&gt;:&lt;= L3.2 (IO rsv) tabs'!H55)</f>
        <v>0</v>
      </c>
      <c r="I55" s="401">
        <f>SUM('L3.2 (IO rsv) tabs =&gt;:&lt;= L3.2 (IO rsv) tabs'!I55)</f>
        <v>0</v>
      </c>
      <c r="J55" s="401">
        <f>SUM('L3.2 (IO rsv) tabs =&gt;:&lt;= L3.2 (IO rsv) tabs'!J55)</f>
        <v>0</v>
      </c>
      <c r="K55" s="401">
        <f>SUM('L3.2 (IO rsv) tabs =&gt;:&lt;= L3.2 (IO rsv) tabs'!K55)</f>
        <v>0</v>
      </c>
      <c r="L55" s="401">
        <f>SUM('L3.2 (IO rsv) tabs =&gt;:&lt;= L3.2 (IO rsv) tabs'!L55)</f>
        <v>0</v>
      </c>
      <c r="M55" s="401">
        <f>SUM('L3.2 (IO rsv) tabs =&gt;:&lt;= L3.2 (IO rsv) tabs'!M55)</f>
        <v>0</v>
      </c>
      <c r="N55" s="125"/>
      <c r="O55" s="11"/>
      <c r="P55" s="125"/>
      <c r="Q55"/>
      <c r="R55"/>
      <c r="S55"/>
      <c r="T55" s="11"/>
      <c r="U55" s="11"/>
      <c r="V55" s="16"/>
      <c r="W55" s="127"/>
    </row>
    <row r="56" spans="2:23" ht="10.15" customHeight="1">
      <c r="B56" s="15"/>
      <c r="C56" s="11"/>
      <c r="D56" s="100"/>
      <c r="E56" s="41"/>
      <c r="F56" s="42"/>
      <c r="G56" s="11"/>
      <c r="H56" s="138"/>
      <c r="I56" s="138"/>
      <c r="J56" s="138"/>
      <c r="K56" s="138"/>
      <c r="L56" s="138"/>
      <c r="M56" s="138"/>
      <c r="N56" s="125"/>
      <c r="O56" s="11"/>
      <c r="P56" s="125"/>
      <c r="Q56"/>
      <c r="R56"/>
      <c r="S56"/>
      <c r="T56" s="11"/>
      <c r="U56" s="11"/>
      <c r="V56" s="16"/>
      <c r="W56" s="127"/>
    </row>
    <row r="57" spans="2:23" ht="10.15" customHeight="1">
      <c r="B57" s="15"/>
      <c r="C57" s="11"/>
      <c r="D57" s="100"/>
      <c r="E57" s="41"/>
      <c r="F57" s="226" t="s">
        <v>9</v>
      </c>
      <c r="G57" s="206"/>
      <c r="H57" s="139"/>
      <c r="I57" s="139"/>
      <c r="J57" s="139"/>
      <c r="K57" s="139"/>
      <c r="L57" s="139"/>
      <c r="M57" s="139"/>
      <c r="N57" s="125"/>
      <c r="O57" s="11"/>
      <c r="P57" s="125"/>
      <c r="Q57"/>
      <c r="R57"/>
      <c r="S57"/>
      <c r="T57" s="11"/>
      <c r="U57" s="11"/>
      <c r="V57" s="16"/>
      <c r="W57" s="127"/>
    </row>
    <row r="58" spans="2:23" ht="10.15" customHeight="1">
      <c r="B58" s="15"/>
      <c r="C58" s="11"/>
      <c r="D58" s="100"/>
      <c r="E58" s="41"/>
      <c r="F58" s="227" t="s">
        <v>10</v>
      </c>
      <c r="G58" s="11"/>
      <c r="H58" s="401">
        <f>SUM('L3.2 (IO rsv) tabs =&gt;:&lt;= L3.2 (IO rsv) tabs'!H58)</f>
        <v>0</v>
      </c>
      <c r="I58" s="401">
        <f>SUM('L3.2 (IO rsv) tabs =&gt;:&lt;= L3.2 (IO rsv) tabs'!I58)</f>
        <v>0</v>
      </c>
      <c r="J58" s="401">
        <f>SUM('L3.2 (IO rsv) tabs =&gt;:&lt;= L3.2 (IO rsv) tabs'!J58)</f>
        <v>0</v>
      </c>
      <c r="K58" s="401">
        <f>SUM('L3.2 (IO rsv) tabs =&gt;:&lt;= L3.2 (IO rsv) tabs'!K58)</f>
        <v>0</v>
      </c>
      <c r="L58" s="401">
        <f>SUM('L3.2 (IO rsv) tabs =&gt;:&lt;= L3.2 (IO rsv) tabs'!L58)</f>
        <v>0</v>
      </c>
      <c r="M58" s="401">
        <f>SUM('L3.2 (IO rsv) tabs =&gt;:&lt;= L3.2 (IO rsv) tabs'!M58)</f>
        <v>0</v>
      </c>
      <c r="N58" s="125"/>
      <c r="O58" s="11"/>
      <c r="P58" s="125"/>
      <c r="Q58"/>
      <c r="R58"/>
      <c r="S58"/>
      <c r="T58" s="11"/>
      <c r="U58" s="11"/>
      <c r="V58" s="16"/>
      <c r="W58" s="127"/>
    </row>
    <row r="59" spans="2:23" ht="10.15" customHeight="1">
      <c r="B59" s="15"/>
      <c r="C59" s="11"/>
      <c r="D59" s="100"/>
      <c r="E59" s="41"/>
      <c r="F59" s="227" t="s">
        <v>22</v>
      </c>
      <c r="G59" s="11"/>
      <c r="H59" s="401">
        <f>SUM('L3.2 (IO rsv) tabs =&gt;:&lt;= L3.2 (IO rsv) tabs'!H59)</f>
        <v>0</v>
      </c>
      <c r="I59" s="401">
        <f>SUM('L3.2 (IO rsv) tabs =&gt;:&lt;= L3.2 (IO rsv) tabs'!I59)</f>
        <v>0</v>
      </c>
      <c r="J59" s="401">
        <f>SUM('L3.2 (IO rsv) tabs =&gt;:&lt;= L3.2 (IO rsv) tabs'!J59)</f>
        <v>0</v>
      </c>
      <c r="K59" s="401">
        <f>SUM('L3.2 (IO rsv) tabs =&gt;:&lt;= L3.2 (IO rsv) tabs'!K59)</f>
        <v>0</v>
      </c>
      <c r="L59" s="401">
        <f>SUM('L3.2 (IO rsv) tabs =&gt;:&lt;= L3.2 (IO rsv) tabs'!L59)</f>
        <v>0</v>
      </c>
      <c r="M59" s="401">
        <f>SUM('L3.2 (IO rsv) tabs =&gt;:&lt;= L3.2 (IO rsv) tabs'!M59)</f>
        <v>0</v>
      </c>
      <c r="N59" s="125"/>
      <c r="O59" s="11"/>
      <c r="P59" s="125"/>
      <c r="Q59"/>
      <c r="R59"/>
      <c r="S59"/>
      <c r="T59" s="11"/>
      <c r="U59" s="11"/>
      <c r="V59" s="16"/>
      <c r="W59" s="127"/>
    </row>
    <row r="60" spans="2:23" ht="10.15" customHeight="1">
      <c r="B60" s="15"/>
      <c r="C60" s="11"/>
      <c r="D60" s="100"/>
      <c r="E60" s="41"/>
      <c r="F60" s="227" t="s">
        <v>23</v>
      </c>
      <c r="G60" s="11"/>
      <c r="H60" s="401">
        <f>SUM('L3.2 (IO rsv) tabs =&gt;:&lt;= L3.2 (IO rsv) tabs'!H60)</f>
        <v>0</v>
      </c>
      <c r="I60" s="401">
        <f>SUM('L3.2 (IO rsv) tabs =&gt;:&lt;= L3.2 (IO rsv) tabs'!I60)</f>
        <v>0</v>
      </c>
      <c r="J60" s="401">
        <f>SUM('L3.2 (IO rsv) tabs =&gt;:&lt;= L3.2 (IO rsv) tabs'!J60)</f>
        <v>0</v>
      </c>
      <c r="K60" s="402" t="s">
        <v>66</v>
      </c>
      <c r="L60" s="401">
        <f>SUM('L3.2 (IO rsv) tabs =&gt;:&lt;= L3.2 (IO rsv) tabs'!L60)</f>
        <v>0</v>
      </c>
      <c r="M60" s="401">
        <f>SUM('L3.2 (IO rsv) tabs =&gt;:&lt;= L3.2 (IO rsv) tabs'!M60)</f>
        <v>0</v>
      </c>
      <c r="N60" s="125"/>
      <c r="O60" s="11"/>
      <c r="P60" s="125"/>
      <c r="Q60"/>
      <c r="R60"/>
      <c r="S60"/>
      <c r="T60" s="11"/>
      <c r="U60" s="11"/>
      <c r="V60" s="16"/>
      <c r="W60" s="127"/>
    </row>
    <row r="61" spans="2:23" ht="10.15" customHeight="1">
      <c r="B61" s="15"/>
      <c r="C61" s="11"/>
      <c r="D61" s="100"/>
      <c r="E61" s="41"/>
      <c r="F61" s="227" t="s">
        <v>57</v>
      </c>
      <c r="G61" s="11"/>
      <c r="H61" s="401">
        <f>SUM('L3.2 (IO rsv) tabs =&gt;:&lt;= L3.2 (IO rsv) tabs'!H61)</f>
        <v>0</v>
      </c>
      <c r="I61" s="401">
        <f>SUM('L3.2 (IO rsv) tabs =&gt;:&lt;= L3.2 (IO rsv) tabs'!I61)</f>
        <v>0</v>
      </c>
      <c r="J61" s="401">
        <f>SUM('L3.2 (IO rsv) tabs =&gt;:&lt;= L3.2 (IO rsv) tabs'!J61)</f>
        <v>0</v>
      </c>
      <c r="K61" s="402" t="s">
        <v>66</v>
      </c>
      <c r="L61" s="401">
        <f>SUM('L3.2 (IO rsv) tabs =&gt;:&lt;= L3.2 (IO rsv) tabs'!L61)</f>
        <v>0</v>
      </c>
      <c r="M61" s="401">
        <f>SUM('L3.2 (IO rsv) tabs =&gt;:&lt;= L3.2 (IO rsv) tabs'!M61)</f>
        <v>0</v>
      </c>
      <c r="N61" s="125"/>
      <c r="O61" s="11"/>
      <c r="P61" s="125"/>
      <c r="Q61"/>
      <c r="R61"/>
      <c r="S61"/>
      <c r="T61" s="11"/>
      <c r="U61" s="11"/>
      <c r="V61" s="16"/>
      <c r="W61" s="127"/>
    </row>
    <row r="62" spans="2:23" ht="10.15" customHeight="1">
      <c r="B62" s="15"/>
      <c r="C62" s="11"/>
      <c r="D62" s="100"/>
      <c r="E62" s="41"/>
      <c r="F62" s="227" t="s">
        <v>32</v>
      </c>
      <c r="G62" s="11"/>
      <c r="H62" s="401">
        <f>SUM('L3.2 (IO rsv) tabs =&gt;:&lt;= L3.2 (IO rsv) tabs'!H62)</f>
        <v>0</v>
      </c>
      <c r="I62" s="401">
        <f>SUM('L3.2 (IO rsv) tabs =&gt;:&lt;= L3.2 (IO rsv) tabs'!I62)</f>
        <v>0</v>
      </c>
      <c r="J62" s="401">
        <f>SUM('L3.2 (IO rsv) tabs =&gt;:&lt;= L3.2 (IO rsv) tabs'!J62)</f>
        <v>0</v>
      </c>
      <c r="K62" s="402" t="s">
        <v>66</v>
      </c>
      <c r="L62" s="401">
        <f>SUM('L3.2 (IO rsv) tabs =&gt;:&lt;= L3.2 (IO rsv) tabs'!L62)</f>
        <v>0</v>
      </c>
      <c r="M62" s="401">
        <f>SUM('L3.2 (IO rsv) tabs =&gt;:&lt;= L3.2 (IO rsv) tabs'!M62)</f>
        <v>0</v>
      </c>
      <c r="N62" s="125"/>
      <c r="O62" s="11"/>
      <c r="P62" s="125"/>
      <c r="Q62"/>
      <c r="R62"/>
      <c r="S62"/>
      <c r="T62" s="11"/>
      <c r="U62" s="11"/>
      <c r="V62" s="16"/>
      <c r="W62" s="127"/>
    </row>
    <row r="63" spans="2:23" ht="10.15" customHeight="1">
      <c r="B63" s="15"/>
      <c r="C63" s="11"/>
      <c r="D63" s="100"/>
      <c r="E63" s="41"/>
      <c r="F63" s="227" t="s">
        <v>8</v>
      </c>
      <c r="G63" s="11"/>
      <c r="H63" s="401">
        <f>SUM('L3.2 (IO rsv) tabs =&gt;:&lt;= L3.2 (IO rsv) tabs'!H63)</f>
        <v>0</v>
      </c>
      <c r="I63" s="401">
        <f>SUM('L3.2 (IO rsv) tabs =&gt;:&lt;= L3.2 (IO rsv) tabs'!I63)</f>
        <v>0</v>
      </c>
      <c r="J63" s="401">
        <f>SUM('L3.2 (IO rsv) tabs =&gt;:&lt;= L3.2 (IO rsv) tabs'!J63)</f>
        <v>0</v>
      </c>
      <c r="K63" s="401">
        <f>SUM('L3.2 (IO rsv) tabs =&gt;:&lt;= L3.2 (IO rsv) tabs'!K63)</f>
        <v>0</v>
      </c>
      <c r="L63" s="401">
        <f>SUM('L3.2 (IO rsv) tabs =&gt;:&lt;= L3.2 (IO rsv) tabs'!L63)</f>
        <v>0</v>
      </c>
      <c r="M63" s="401">
        <f>SUM('L3.2 (IO rsv) tabs =&gt;:&lt;= L3.2 (IO rsv) tabs'!M63)</f>
        <v>0</v>
      </c>
      <c r="N63" s="125"/>
      <c r="O63" s="11"/>
      <c r="P63" s="125"/>
      <c r="Q63"/>
      <c r="R63"/>
      <c r="S63"/>
      <c r="T63" s="11"/>
      <c r="U63" s="11"/>
      <c r="V63" s="16"/>
      <c r="W63" s="127"/>
    </row>
    <row r="64" spans="2:23" ht="10.15" customHeight="1">
      <c r="B64" s="15"/>
      <c r="C64" s="11"/>
      <c r="D64" s="100"/>
      <c r="E64" s="160" t="s">
        <v>15</v>
      </c>
      <c r="F64" s="42"/>
      <c r="G64" s="11"/>
      <c r="H64" s="139"/>
      <c r="I64" s="139"/>
      <c r="J64" s="139"/>
      <c r="K64" s="139"/>
      <c r="L64" s="139"/>
      <c r="M64" s="139"/>
      <c r="N64" s="125"/>
      <c r="O64" s="11"/>
      <c r="P64" s="125"/>
      <c r="Q64"/>
      <c r="R64"/>
      <c r="S64"/>
      <c r="T64" s="11"/>
      <c r="U64" s="11"/>
      <c r="V64" s="16"/>
      <c r="W64" s="127"/>
    </row>
    <row r="65" spans="2:23" ht="10.15" customHeight="1">
      <c r="B65" s="15"/>
      <c r="C65" s="11"/>
      <c r="D65" s="100"/>
      <c r="E65" s="160"/>
      <c r="F65" s="42" t="s">
        <v>360</v>
      </c>
      <c r="G65" s="11"/>
      <c r="H65" s="139"/>
      <c r="I65" s="139"/>
      <c r="J65" s="139"/>
      <c r="K65" s="139"/>
      <c r="L65" s="139"/>
      <c r="M65" s="139"/>
      <c r="N65" s="125"/>
      <c r="O65" s="11"/>
      <c r="P65" s="125"/>
      <c r="Q65"/>
      <c r="R65"/>
      <c r="S65"/>
      <c r="T65" s="11"/>
      <c r="U65" s="11"/>
      <c r="V65" s="16"/>
      <c r="W65" s="127"/>
    </row>
    <row r="66" spans="2:23" ht="10.15" customHeight="1">
      <c r="B66" s="15"/>
      <c r="C66" s="11"/>
      <c r="D66" s="100"/>
      <c r="E66" s="160"/>
      <c r="F66" s="227" t="s">
        <v>16</v>
      </c>
      <c r="G66" s="11"/>
      <c r="H66" s="401">
        <f>SUM('L3.2 (IO rsv) tabs =&gt;:&lt;= L3.2 (IO rsv) tabs'!H66)</f>
        <v>0</v>
      </c>
      <c r="I66" s="401">
        <f>SUM('L3.2 (IO rsv) tabs =&gt;:&lt;= L3.2 (IO rsv) tabs'!I66)</f>
        <v>0</v>
      </c>
      <c r="J66" s="401">
        <f>SUM('L3.2 (IO rsv) tabs =&gt;:&lt;= L3.2 (IO rsv) tabs'!J66)</f>
        <v>0</v>
      </c>
      <c r="K66" s="401">
        <f>SUM('L3.2 (IO rsv) tabs =&gt;:&lt;= L3.2 (IO rsv) tabs'!K66)</f>
        <v>0</v>
      </c>
      <c r="L66" s="401">
        <f>SUM('L3.2 (IO rsv) tabs =&gt;:&lt;= L3.2 (IO rsv) tabs'!L66)</f>
        <v>0</v>
      </c>
      <c r="M66" s="401">
        <f>SUM('L3.2 (IO rsv) tabs =&gt;:&lt;= L3.2 (IO rsv) tabs'!M66)</f>
        <v>0</v>
      </c>
      <c r="N66" s="125"/>
      <c r="O66" s="11"/>
      <c r="P66" s="125"/>
      <c r="Q66"/>
      <c r="R66"/>
      <c r="S66"/>
      <c r="T66" s="11"/>
      <c r="U66" s="11"/>
      <c r="V66" s="16"/>
      <c r="W66" s="127"/>
    </row>
    <row r="67" spans="2:23" ht="10.15" customHeight="1">
      <c r="B67" s="15"/>
      <c r="C67" s="11"/>
      <c r="D67" s="100"/>
      <c r="E67" s="41"/>
      <c r="F67" s="227" t="s">
        <v>17</v>
      </c>
      <c r="G67" s="11"/>
      <c r="H67" s="401">
        <f>SUM('L3.2 (IO rsv) tabs =&gt;:&lt;= L3.2 (IO rsv) tabs'!H67)</f>
        <v>0</v>
      </c>
      <c r="I67" s="401">
        <f>SUM('L3.2 (IO rsv) tabs =&gt;:&lt;= L3.2 (IO rsv) tabs'!I67)</f>
        <v>0</v>
      </c>
      <c r="J67" s="401">
        <f>SUM('L3.2 (IO rsv) tabs =&gt;:&lt;= L3.2 (IO rsv) tabs'!J67)</f>
        <v>0</v>
      </c>
      <c r="K67" s="401">
        <f>SUM('L3.2 (IO rsv) tabs =&gt;:&lt;= L3.2 (IO rsv) tabs'!K67)</f>
        <v>0</v>
      </c>
      <c r="L67" s="401">
        <f>SUM('L3.2 (IO rsv) tabs =&gt;:&lt;= L3.2 (IO rsv) tabs'!L67)</f>
        <v>0</v>
      </c>
      <c r="M67" s="401">
        <f>SUM('L3.2 (IO rsv) tabs =&gt;:&lt;= L3.2 (IO rsv) tabs'!M67)</f>
        <v>0</v>
      </c>
      <c r="N67" s="125"/>
      <c r="O67" s="11"/>
      <c r="P67" s="125"/>
      <c r="Q67"/>
      <c r="R67"/>
      <c r="S67"/>
      <c r="T67" s="11"/>
      <c r="U67" s="11"/>
      <c r="V67" s="16"/>
      <c r="W67" s="127"/>
    </row>
    <row r="68" spans="2:23" ht="10.15" customHeight="1">
      <c r="B68" s="15"/>
      <c r="C68" s="11"/>
      <c r="D68" s="100"/>
      <c r="E68" s="41"/>
      <c r="F68" s="227" t="s">
        <v>8</v>
      </c>
      <c r="G68" s="11"/>
      <c r="H68" s="401">
        <f>SUM('L3.2 (IO rsv) tabs =&gt;:&lt;= L3.2 (IO rsv) tabs'!H68)</f>
        <v>0</v>
      </c>
      <c r="I68" s="401">
        <f>SUM('L3.2 (IO rsv) tabs =&gt;:&lt;= L3.2 (IO rsv) tabs'!I68)</f>
        <v>0</v>
      </c>
      <c r="J68" s="401">
        <f>SUM('L3.2 (IO rsv) tabs =&gt;:&lt;= L3.2 (IO rsv) tabs'!J68)</f>
        <v>0</v>
      </c>
      <c r="K68" s="401">
        <f>SUM('L3.2 (IO rsv) tabs =&gt;:&lt;= L3.2 (IO rsv) tabs'!K68)</f>
        <v>0</v>
      </c>
      <c r="L68" s="401">
        <f>SUM('L3.2 (IO rsv) tabs =&gt;:&lt;= L3.2 (IO rsv) tabs'!L68)</f>
        <v>0</v>
      </c>
      <c r="M68" s="401">
        <f>SUM('L3.2 (IO rsv) tabs =&gt;:&lt;= L3.2 (IO rsv) tabs'!M68)</f>
        <v>0</v>
      </c>
      <c r="N68" s="125"/>
      <c r="O68" s="11"/>
      <c r="P68" s="125"/>
      <c r="Q68"/>
      <c r="R68"/>
      <c r="S68"/>
      <c r="T68" s="11"/>
      <c r="U68" s="11"/>
      <c r="V68" s="16"/>
      <c r="W68" s="127"/>
    </row>
    <row r="69" spans="2:23" ht="10.15" customHeight="1">
      <c r="B69" s="15"/>
      <c r="C69" s="11"/>
      <c r="D69" s="100"/>
      <c r="E69" s="41"/>
      <c r="F69" s="227"/>
      <c r="G69" s="11"/>
      <c r="H69" s="138"/>
      <c r="I69" s="138"/>
      <c r="J69" s="138"/>
      <c r="K69" s="138"/>
      <c r="L69" s="138"/>
      <c r="M69" s="138"/>
      <c r="N69" s="125"/>
      <c r="O69" s="127"/>
      <c r="P69" s="125"/>
      <c r="Q69"/>
      <c r="R69"/>
      <c r="S69"/>
      <c r="T69" s="11"/>
      <c r="U69" s="127"/>
      <c r="V69" s="16"/>
      <c r="W69" s="127"/>
    </row>
    <row r="70" spans="2:23" ht="10.15" customHeight="1">
      <c r="B70" s="15"/>
      <c r="C70" s="11"/>
      <c r="D70" s="100"/>
      <c r="E70" s="160"/>
      <c r="F70" s="42" t="s">
        <v>361</v>
      </c>
      <c r="G70" s="11"/>
      <c r="H70" s="139"/>
      <c r="I70" s="139"/>
      <c r="J70" s="139"/>
      <c r="K70" s="139"/>
      <c r="L70" s="139"/>
      <c r="M70" s="139"/>
      <c r="N70" s="125"/>
      <c r="O70" s="11"/>
      <c r="P70" s="125"/>
      <c r="Q70"/>
      <c r="R70"/>
      <c r="S70"/>
      <c r="T70" s="11"/>
      <c r="U70" s="11"/>
      <c r="V70" s="16"/>
      <c r="W70" s="127"/>
    </row>
    <row r="71" spans="2:23" ht="10.15" customHeight="1">
      <c r="B71" s="15"/>
      <c r="C71" s="11"/>
      <c r="D71" s="100"/>
      <c r="E71" s="160"/>
      <c r="F71" s="227" t="s">
        <v>16</v>
      </c>
      <c r="G71" s="11"/>
      <c r="H71" s="401">
        <f>SUM('L3.2 (IO rsv) tabs =&gt;:&lt;= L3.2 (IO rsv) tabs'!H71)</f>
        <v>0</v>
      </c>
      <c r="I71" s="401">
        <f>SUM('L3.2 (IO rsv) tabs =&gt;:&lt;= L3.2 (IO rsv) tabs'!I71)</f>
        <v>0</v>
      </c>
      <c r="J71" s="401">
        <f>SUM('L3.2 (IO rsv) tabs =&gt;:&lt;= L3.2 (IO rsv) tabs'!J71)</f>
        <v>0</v>
      </c>
      <c r="K71" s="401">
        <f>SUM('L3.2 (IO rsv) tabs =&gt;:&lt;= L3.2 (IO rsv) tabs'!K71)</f>
        <v>0</v>
      </c>
      <c r="L71" s="401">
        <f>SUM('L3.2 (IO rsv) tabs =&gt;:&lt;= L3.2 (IO rsv) tabs'!L71)</f>
        <v>0</v>
      </c>
      <c r="M71" s="401">
        <f>SUM('L3.2 (IO rsv) tabs =&gt;:&lt;= L3.2 (IO rsv) tabs'!M71)</f>
        <v>0</v>
      </c>
      <c r="N71" s="125"/>
      <c r="O71" s="11"/>
      <c r="P71" s="125"/>
      <c r="Q71"/>
      <c r="R71"/>
      <c r="S71"/>
      <c r="T71" s="11"/>
      <c r="U71" s="11"/>
      <c r="V71" s="16"/>
      <c r="W71" s="127"/>
    </row>
    <row r="72" spans="2:23" ht="10.15" customHeight="1">
      <c r="B72" s="15"/>
      <c r="C72" s="11"/>
      <c r="D72" s="100"/>
      <c r="E72" s="41"/>
      <c r="F72" s="227" t="s">
        <v>17</v>
      </c>
      <c r="G72" s="11"/>
      <c r="H72" s="401">
        <f>SUM('L3.2 (IO rsv) tabs =&gt;:&lt;= L3.2 (IO rsv) tabs'!H72)</f>
        <v>0</v>
      </c>
      <c r="I72" s="401">
        <f>SUM('L3.2 (IO rsv) tabs =&gt;:&lt;= L3.2 (IO rsv) tabs'!I72)</f>
        <v>0</v>
      </c>
      <c r="J72" s="401">
        <f>SUM('L3.2 (IO rsv) tabs =&gt;:&lt;= L3.2 (IO rsv) tabs'!J72)</f>
        <v>0</v>
      </c>
      <c r="K72" s="401">
        <f>SUM('L3.2 (IO rsv) tabs =&gt;:&lt;= L3.2 (IO rsv) tabs'!K72)</f>
        <v>0</v>
      </c>
      <c r="L72" s="401">
        <f>SUM('L3.2 (IO rsv) tabs =&gt;:&lt;= L3.2 (IO rsv) tabs'!L72)</f>
        <v>0</v>
      </c>
      <c r="M72" s="401">
        <f>SUM('L3.2 (IO rsv) tabs =&gt;:&lt;= L3.2 (IO rsv) tabs'!M72)</f>
        <v>0</v>
      </c>
      <c r="N72" s="125"/>
      <c r="O72" s="11"/>
      <c r="P72" s="125"/>
      <c r="Q72"/>
      <c r="R72"/>
      <c r="S72"/>
      <c r="T72" s="11"/>
      <c r="U72" s="11"/>
      <c r="V72" s="16"/>
      <c r="W72" s="127"/>
    </row>
    <row r="73" spans="2:23" ht="10.15" customHeight="1">
      <c r="B73" s="15"/>
      <c r="C73" s="11"/>
      <c r="D73" s="100"/>
      <c r="E73" s="41"/>
      <c r="F73" s="227" t="s">
        <v>8</v>
      </c>
      <c r="G73" s="11"/>
      <c r="H73" s="401">
        <f>SUM('L3.2 (IO rsv) tabs =&gt;:&lt;= L3.2 (IO rsv) tabs'!H73)</f>
        <v>0</v>
      </c>
      <c r="I73" s="401">
        <f>SUM('L3.2 (IO rsv) tabs =&gt;:&lt;= L3.2 (IO rsv) tabs'!I73)</f>
        <v>0</v>
      </c>
      <c r="J73" s="401">
        <f>SUM('L3.2 (IO rsv) tabs =&gt;:&lt;= L3.2 (IO rsv) tabs'!J73)</f>
        <v>0</v>
      </c>
      <c r="K73" s="401">
        <f>SUM('L3.2 (IO rsv) tabs =&gt;:&lt;= L3.2 (IO rsv) tabs'!K73)</f>
        <v>0</v>
      </c>
      <c r="L73" s="401">
        <f>SUM('L3.2 (IO rsv) tabs =&gt;:&lt;= L3.2 (IO rsv) tabs'!L73)</f>
        <v>0</v>
      </c>
      <c r="M73" s="401">
        <f>SUM('L3.2 (IO rsv) tabs =&gt;:&lt;= L3.2 (IO rsv) tabs'!M73)</f>
        <v>0</v>
      </c>
      <c r="N73" s="125"/>
      <c r="O73" s="11"/>
      <c r="P73" s="125"/>
      <c r="Q73"/>
      <c r="R73"/>
      <c r="S73"/>
      <c r="T73" s="11"/>
      <c r="U73" s="11"/>
      <c r="V73" s="16"/>
      <c r="W73" s="127"/>
    </row>
    <row r="74" spans="2:23" ht="10.15" customHeight="1">
      <c r="B74" s="15"/>
      <c r="C74" s="11"/>
      <c r="D74" s="161" t="s">
        <v>18</v>
      </c>
      <c r="E74" s="162" t="s">
        <v>19</v>
      </c>
      <c r="F74" s="10"/>
      <c r="G74" s="11"/>
      <c r="H74" s="403">
        <f>SUM('L3.2 (IO rsv) tabs =&gt;:&lt;= L3.2 (IO rsv) tabs'!H74)</f>
        <v>0</v>
      </c>
      <c r="I74" s="403">
        <f>SUM('L3.2 (IO rsv) tabs =&gt;:&lt;= L3.2 (IO rsv) tabs'!I74)</f>
        <v>0</v>
      </c>
      <c r="J74" s="403">
        <f>SUM('L3.2 (IO rsv) tabs =&gt;:&lt;= L3.2 (IO rsv) tabs'!J74)</f>
        <v>0</v>
      </c>
      <c r="K74" s="455" t="s">
        <v>66</v>
      </c>
      <c r="L74" s="403">
        <f>SUM('L3.2 (IO rsv) tabs =&gt;:&lt;= L3.2 (IO rsv) tabs'!L74)</f>
        <v>0</v>
      </c>
      <c r="M74" s="403">
        <f>SUM('L3.2 (IO rsv) tabs =&gt;:&lt;= L3.2 (IO rsv) tabs'!M74)</f>
        <v>0</v>
      </c>
      <c r="N74" s="125"/>
      <c r="O74" s="11"/>
      <c r="P74" s="125"/>
      <c r="Q74"/>
      <c r="R74"/>
      <c r="S74"/>
      <c r="T74" s="11"/>
      <c r="U74" s="11"/>
      <c r="V74" s="16"/>
      <c r="W74" s="127"/>
    </row>
    <row r="75" spans="2:23" ht="10.15" customHeight="1">
      <c r="B75" s="15"/>
      <c r="C75" s="11"/>
      <c r="D75" s="163" t="s">
        <v>20</v>
      </c>
      <c r="E75" s="164" t="s">
        <v>21</v>
      </c>
      <c r="F75" s="40"/>
      <c r="G75" s="11"/>
      <c r="H75" s="141"/>
      <c r="I75" s="141"/>
      <c r="J75" s="141"/>
      <c r="K75" s="141"/>
      <c r="L75" s="141"/>
      <c r="M75" s="141"/>
      <c r="N75" s="125"/>
      <c r="O75" s="11"/>
      <c r="P75" s="125"/>
      <c r="Q75"/>
      <c r="R75"/>
      <c r="S75"/>
      <c r="T75" s="11"/>
      <c r="U75" s="11"/>
      <c r="V75" s="16"/>
      <c r="W75" s="127"/>
    </row>
    <row r="76" spans="2:23" ht="10.15" customHeight="1">
      <c r="B76" s="15"/>
      <c r="C76" s="11"/>
      <c r="D76" s="100"/>
      <c r="E76" s="11"/>
      <c r="F76" s="42" t="s">
        <v>22</v>
      </c>
      <c r="G76" s="11"/>
      <c r="H76" s="401">
        <f>SUM('L3.2 (IO rsv) tabs =&gt;:&lt;= L3.2 (IO rsv) tabs'!H76)</f>
        <v>0</v>
      </c>
      <c r="I76" s="401">
        <f>SUM('L3.2 (IO rsv) tabs =&gt;:&lt;= L3.2 (IO rsv) tabs'!I76)</f>
        <v>0</v>
      </c>
      <c r="J76" s="401">
        <f>SUM('L3.2 (IO rsv) tabs =&gt;:&lt;= L3.2 (IO rsv) tabs'!J76)</f>
        <v>0</v>
      </c>
      <c r="K76" s="402" t="s">
        <v>66</v>
      </c>
      <c r="L76" s="401">
        <f>SUM('L3.2 (IO rsv) tabs =&gt;:&lt;= L3.2 (IO rsv) tabs'!L76)</f>
        <v>0</v>
      </c>
      <c r="M76" s="401">
        <f>SUM('L3.2 (IO rsv) tabs =&gt;:&lt;= L3.2 (IO rsv) tabs'!M76)</f>
        <v>0</v>
      </c>
      <c r="N76" s="125"/>
      <c r="O76" s="11"/>
      <c r="P76" s="125"/>
      <c r="Q76"/>
      <c r="R76"/>
      <c r="S76"/>
      <c r="T76" s="11"/>
      <c r="U76" s="11"/>
      <c r="V76" s="16"/>
      <c r="W76" s="127"/>
    </row>
    <row r="77" spans="2:23" ht="10.15" customHeight="1">
      <c r="B77" s="15"/>
      <c r="C77" s="11"/>
      <c r="D77" s="100"/>
      <c r="E77" s="11"/>
      <c r="F77" s="42" t="s">
        <v>23</v>
      </c>
      <c r="G77" s="11"/>
      <c r="H77" s="401">
        <f>SUM('L3.2 (IO rsv) tabs =&gt;:&lt;= L3.2 (IO rsv) tabs'!H77)</f>
        <v>0</v>
      </c>
      <c r="I77" s="401">
        <f>SUM('L3.2 (IO rsv) tabs =&gt;:&lt;= L3.2 (IO rsv) tabs'!I77)</f>
        <v>0</v>
      </c>
      <c r="J77" s="401">
        <f>SUM('L3.2 (IO rsv) tabs =&gt;:&lt;= L3.2 (IO rsv) tabs'!J77)</f>
        <v>0</v>
      </c>
      <c r="K77" s="402" t="s">
        <v>66</v>
      </c>
      <c r="L77" s="401">
        <f>SUM('L3.2 (IO rsv) tabs =&gt;:&lt;= L3.2 (IO rsv) tabs'!L77)</f>
        <v>0</v>
      </c>
      <c r="M77" s="401">
        <f>SUM('L3.2 (IO rsv) tabs =&gt;:&lt;= L3.2 (IO rsv) tabs'!M77)</f>
        <v>0</v>
      </c>
      <c r="N77" s="125"/>
      <c r="O77" s="11"/>
      <c r="P77" s="125"/>
      <c r="Q77"/>
      <c r="R77"/>
      <c r="S77"/>
      <c r="T77" s="11"/>
      <c r="U77" s="11"/>
      <c r="V77" s="16"/>
      <c r="W77" s="127"/>
    </row>
    <row r="78" spans="2:23" ht="10.15" customHeight="1">
      <c r="B78" s="15"/>
      <c r="C78" s="11"/>
      <c r="D78" s="100"/>
      <c r="E78" s="11"/>
      <c r="F78" s="42" t="s">
        <v>57</v>
      </c>
      <c r="G78" s="11"/>
      <c r="H78" s="401">
        <f>SUM('L3.2 (IO rsv) tabs =&gt;:&lt;= L3.2 (IO rsv) tabs'!H78)</f>
        <v>0</v>
      </c>
      <c r="I78" s="401">
        <f>SUM('L3.2 (IO rsv) tabs =&gt;:&lt;= L3.2 (IO rsv) tabs'!I78)</f>
        <v>0</v>
      </c>
      <c r="J78" s="401">
        <f>SUM('L3.2 (IO rsv) tabs =&gt;:&lt;= L3.2 (IO rsv) tabs'!J78)</f>
        <v>0</v>
      </c>
      <c r="K78" s="402" t="s">
        <v>66</v>
      </c>
      <c r="L78" s="401">
        <f>SUM('L3.2 (IO rsv) tabs =&gt;:&lt;= L3.2 (IO rsv) tabs'!L78)</f>
        <v>0</v>
      </c>
      <c r="M78" s="401">
        <f>SUM('L3.2 (IO rsv) tabs =&gt;:&lt;= L3.2 (IO rsv) tabs'!M78)</f>
        <v>0</v>
      </c>
      <c r="N78" s="125"/>
      <c r="O78" s="11"/>
      <c r="P78" s="125"/>
      <c r="Q78"/>
      <c r="R78"/>
      <c r="S78"/>
      <c r="T78" s="11"/>
      <c r="U78" s="11"/>
      <c r="V78" s="16"/>
      <c r="W78" s="127"/>
    </row>
    <row r="79" spans="2:23" ht="10.15" customHeight="1">
      <c r="B79" s="15"/>
      <c r="C79" s="11"/>
      <c r="D79" s="100"/>
      <c r="E79" s="11"/>
      <c r="F79" s="42" t="s">
        <v>32</v>
      </c>
      <c r="G79" s="11"/>
      <c r="H79" s="401">
        <f>SUM('L3.2 (IO rsv) tabs =&gt;:&lt;= L3.2 (IO rsv) tabs'!H79)</f>
        <v>0</v>
      </c>
      <c r="I79" s="401">
        <f>SUM('L3.2 (IO rsv) tabs =&gt;:&lt;= L3.2 (IO rsv) tabs'!I79)</f>
        <v>0</v>
      </c>
      <c r="J79" s="401">
        <f>SUM('L3.2 (IO rsv) tabs =&gt;:&lt;= L3.2 (IO rsv) tabs'!J79)</f>
        <v>0</v>
      </c>
      <c r="K79" s="402" t="s">
        <v>66</v>
      </c>
      <c r="L79" s="401">
        <f>SUM('L3.2 (IO rsv) tabs =&gt;:&lt;= L3.2 (IO rsv) tabs'!L79)</f>
        <v>0</v>
      </c>
      <c r="M79" s="401">
        <f>SUM('L3.2 (IO rsv) tabs =&gt;:&lt;= L3.2 (IO rsv) tabs'!M79)</f>
        <v>0</v>
      </c>
      <c r="N79" s="125"/>
      <c r="O79" s="11"/>
      <c r="P79" s="125"/>
      <c r="Q79"/>
      <c r="R79"/>
      <c r="S79"/>
      <c r="T79" s="11"/>
      <c r="U79" s="11"/>
      <c r="V79" s="16"/>
      <c r="W79" s="127"/>
    </row>
    <row r="80" spans="2:23" ht="10.15" customHeight="1">
      <c r="B80" s="15"/>
      <c r="C80" s="11"/>
      <c r="D80" s="100"/>
      <c r="E80" s="11"/>
      <c r="F80" s="42" t="s">
        <v>8</v>
      </c>
      <c r="G80" s="11"/>
      <c r="H80" s="401">
        <f>SUM('L3.2 (IO rsv) tabs =&gt;:&lt;= L3.2 (IO rsv) tabs'!H80)</f>
        <v>0</v>
      </c>
      <c r="I80" s="401">
        <f>SUM('L3.2 (IO rsv) tabs =&gt;:&lt;= L3.2 (IO rsv) tabs'!I80)</f>
        <v>0</v>
      </c>
      <c r="J80" s="401">
        <f>SUM('L3.2 (IO rsv) tabs =&gt;:&lt;= L3.2 (IO rsv) tabs'!J80)</f>
        <v>0</v>
      </c>
      <c r="K80" s="402" t="s">
        <v>66</v>
      </c>
      <c r="L80" s="401">
        <f>SUM('L3.2 (IO rsv) tabs =&gt;:&lt;= L3.2 (IO rsv) tabs'!L80)</f>
        <v>0</v>
      </c>
      <c r="M80" s="401">
        <f>SUM('L3.2 (IO rsv) tabs =&gt;:&lt;= L3.2 (IO rsv) tabs'!M80)</f>
        <v>0</v>
      </c>
      <c r="N80" s="125"/>
      <c r="O80" s="11"/>
      <c r="P80" s="125"/>
      <c r="Q80"/>
      <c r="R80"/>
      <c r="S80"/>
      <c r="T80" s="11"/>
      <c r="U80" s="11"/>
      <c r="V80" s="16"/>
      <c r="W80" s="127"/>
    </row>
    <row r="81" spans="2:23" ht="10.15" customHeight="1">
      <c r="B81" s="15"/>
      <c r="C81" s="11"/>
      <c r="D81" s="161" t="s">
        <v>24</v>
      </c>
      <c r="E81" s="162" t="s">
        <v>25</v>
      </c>
      <c r="F81" s="10"/>
      <c r="G81" s="11"/>
      <c r="H81" s="403">
        <f>SUM('L3.2 (IO rsv) tabs =&gt;:&lt;= L3.2 (IO rsv) tabs'!H81)</f>
        <v>0</v>
      </c>
      <c r="I81" s="403">
        <f>SUM('L3.2 (IO rsv) tabs =&gt;:&lt;= L3.2 (IO rsv) tabs'!I81)</f>
        <v>0</v>
      </c>
      <c r="J81" s="403">
        <f>SUM('L3.2 (IO rsv) tabs =&gt;:&lt;= L3.2 (IO rsv) tabs'!J81)</f>
        <v>0</v>
      </c>
      <c r="K81" s="455" t="s">
        <v>66</v>
      </c>
      <c r="L81" s="403">
        <f>SUM('L3.2 (IO rsv) tabs =&gt;:&lt;= L3.2 (IO rsv) tabs'!L81)</f>
        <v>0</v>
      </c>
      <c r="M81" s="403">
        <f>SUM('L3.2 (IO rsv) tabs =&gt;:&lt;= L3.2 (IO rsv) tabs'!M81)</f>
        <v>0</v>
      </c>
      <c r="N81" s="125"/>
      <c r="O81" s="11"/>
      <c r="P81" s="125"/>
      <c r="Q81"/>
      <c r="R81"/>
      <c r="S81"/>
      <c r="T81" s="11"/>
      <c r="U81" s="11"/>
      <c r="V81" s="16"/>
      <c r="W81" s="127"/>
    </row>
    <row r="82" spans="2:23" ht="10.15" customHeight="1">
      <c r="B82" s="15"/>
      <c r="C82" s="11"/>
      <c r="D82" s="161" t="s">
        <v>26</v>
      </c>
      <c r="E82" s="162" t="s">
        <v>27</v>
      </c>
      <c r="F82" s="10"/>
      <c r="G82" s="11"/>
      <c r="H82" s="403">
        <f>SUM('L3.2 (IO rsv) tabs =&gt;:&lt;= L3.2 (IO rsv) tabs'!H82)</f>
        <v>0</v>
      </c>
      <c r="I82" s="403">
        <f>SUM('L3.2 (IO rsv) tabs =&gt;:&lt;= L3.2 (IO rsv) tabs'!I82)</f>
        <v>0</v>
      </c>
      <c r="J82" s="403">
        <f>SUM('L3.2 (IO rsv) tabs =&gt;:&lt;= L3.2 (IO rsv) tabs'!J82)</f>
        <v>0</v>
      </c>
      <c r="K82" s="455" t="s">
        <v>66</v>
      </c>
      <c r="L82" s="403">
        <f>SUM('L3.2 (IO rsv) tabs =&gt;:&lt;= L3.2 (IO rsv) tabs'!L82)</f>
        <v>0</v>
      </c>
      <c r="M82" s="403">
        <f>SUM('L3.2 (IO rsv) tabs =&gt;:&lt;= L3.2 (IO rsv) tabs'!M82)</f>
        <v>0</v>
      </c>
      <c r="N82" s="125"/>
      <c r="O82" s="11"/>
      <c r="P82" s="125"/>
      <c r="Q82"/>
      <c r="R82"/>
      <c r="S82"/>
      <c r="T82" s="11"/>
      <c r="U82" s="11"/>
      <c r="V82" s="16"/>
      <c r="W82" s="127"/>
    </row>
    <row r="83" spans="2:23" ht="10.15" customHeight="1">
      <c r="B83" s="15"/>
      <c r="C83" s="11"/>
      <c r="D83" s="11"/>
      <c r="E83" s="11"/>
      <c r="F83" s="11"/>
      <c r="G83" s="11"/>
      <c r="H83" s="126"/>
      <c r="I83" s="126"/>
      <c r="J83" s="126"/>
      <c r="K83" s="126"/>
      <c r="L83" s="126"/>
      <c r="M83" s="126"/>
      <c r="N83" s="126"/>
      <c r="O83" s="11"/>
      <c r="P83" s="126"/>
      <c r="Q83" s="126"/>
      <c r="R83" s="126"/>
      <c r="S83" s="126"/>
      <c r="T83" s="11"/>
      <c r="U83" s="11"/>
      <c r="V83" s="16"/>
      <c r="W83" s="127"/>
    </row>
    <row r="84" spans="2:23" ht="10.15" customHeight="1">
      <c r="B84" s="15"/>
      <c r="C84" s="189">
        <v>2</v>
      </c>
      <c r="D84" s="168" t="s">
        <v>67</v>
      </c>
      <c r="E84" s="168"/>
      <c r="F84" s="168"/>
      <c r="G84" s="168"/>
      <c r="H84" s="189"/>
      <c r="I84" s="189"/>
      <c r="J84" s="189"/>
      <c r="K84" s="189"/>
      <c r="L84" s="189"/>
      <c r="M84" s="189"/>
      <c r="N84" s="189"/>
      <c r="O84" s="168"/>
      <c r="P84" s="189"/>
      <c r="Q84" s="189"/>
      <c r="R84" s="189"/>
      <c r="S84" s="189"/>
      <c r="T84" s="168"/>
      <c r="U84" s="168"/>
      <c r="V84" s="16"/>
      <c r="W84" s="127"/>
    </row>
    <row r="85" spans="2:23" ht="10.15" customHeight="1">
      <c r="B85" s="15"/>
      <c r="C85" s="11"/>
      <c r="D85" s="96"/>
      <c r="E85" s="11"/>
      <c r="F85" s="11"/>
      <c r="G85" s="11"/>
      <c r="H85" s="126"/>
      <c r="I85" s="126"/>
      <c r="J85" s="126"/>
      <c r="K85" s="126"/>
      <c r="L85" s="126"/>
      <c r="M85" s="126"/>
      <c r="N85" s="126"/>
      <c r="O85" s="11"/>
      <c r="P85" s="126"/>
      <c r="Q85" s="126"/>
      <c r="R85" s="126"/>
      <c r="S85" s="126"/>
      <c r="T85" s="11"/>
      <c r="U85" s="11"/>
      <c r="V85" s="16"/>
      <c r="W85" s="127"/>
    </row>
    <row r="86" spans="2:23" ht="10.15" customHeight="1">
      <c r="B86" s="15"/>
      <c r="C86" s="11"/>
      <c r="D86" s="96"/>
      <c r="E86" s="11"/>
      <c r="F86" s="11"/>
      <c r="G86" s="11"/>
      <c r="H86" s="184"/>
      <c r="I86" s="184"/>
      <c r="J86" s="233" t="s">
        <v>572</v>
      </c>
      <c r="K86" s="184"/>
      <c r="L86" s="184"/>
      <c r="M86" s="184"/>
      <c r="N86" s="126"/>
      <c r="O86" s="11"/>
      <c r="P86" s="126"/>
      <c r="Q86"/>
      <c r="R86"/>
      <c r="S86"/>
      <c r="T86" s="11"/>
      <c r="U86" s="11"/>
      <c r="V86" s="16"/>
      <c r="W86" s="127"/>
    </row>
    <row r="87" spans="2:23" ht="41.45" customHeight="1">
      <c r="B87" s="15"/>
      <c r="C87" s="11"/>
      <c r="D87" s="155" t="s">
        <v>0</v>
      </c>
      <c r="E87" s="188" t="s">
        <v>11</v>
      </c>
      <c r="F87" s="156"/>
      <c r="G87" s="35"/>
      <c r="H87" s="158" t="s">
        <v>58</v>
      </c>
      <c r="I87" s="158" t="s">
        <v>70</v>
      </c>
      <c r="J87" s="335" t="s">
        <v>550</v>
      </c>
      <c r="K87" s="158" t="s">
        <v>12</v>
      </c>
      <c r="L87" s="158" t="s">
        <v>13</v>
      </c>
      <c r="M87" s="158" t="s">
        <v>14</v>
      </c>
      <c r="N87" s="205"/>
      <c r="O87" s="11"/>
      <c r="P87" s="205"/>
      <c r="Q87"/>
      <c r="R87"/>
      <c r="S87"/>
      <c r="T87" s="11"/>
      <c r="U87" s="11"/>
      <c r="V87" s="16"/>
      <c r="W87" s="127"/>
    </row>
    <row r="88" spans="2:23" ht="10.15" customHeight="1">
      <c r="B88" s="15"/>
      <c r="C88" s="11"/>
      <c r="D88" s="97"/>
      <c r="E88" s="39"/>
      <c r="F88" s="40"/>
      <c r="G88" s="206"/>
      <c r="H88" s="98"/>
      <c r="I88" s="98"/>
      <c r="J88" s="98" t="s">
        <v>54</v>
      </c>
      <c r="K88" s="98" t="s">
        <v>54</v>
      </c>
      <c r="L88" s="98" t="s">
        <v>54</v>
      </c>
      <c r="M88" s="98" t="s">
        <v>54</v>
      </c>
      <c r="N88" s="126"/>
      <c r="O88" s="11"/>
      <c r="P88" s="126"/>
      <c r="Q88"/>
      <c r="R88"/>
      <c r="S88"/>
      <c r="T88" s="11"/>
      <c r="U88" s="11"/>
      <c r="V88" s="16"/>
      <c r="W88" s="127"/>
    </row>
    <row r="89" spans="2:23" ht="10.15" customHeight="1">
      <c r="B89" s="15"/>
      <c r="C89" s="11"/>
      <c r="D89" s="159" t="s">
        <v>28</v>
      </c>
      <c r="E89" s="160" t="s">
        <v>108</v>
      </c>
      <c r="F89" s="42"/>
      <c r="G89" s="11"/>
      <c r="H89" s="401">
        <f>SUM('L3.2 (IO rsv) tabs =&gt;:&lt;= L3.2 (IO rsv) tabs'!H89)</f>
        <v>0</v>
      </c>
      <c r="I89" s="401">
        <f>SUM('L3.2 (IO rsv) tabs =&gt;:&lt;= L3.2 (IO rsv) tabs'!I89)</f>
        <v>0</v>
      </c>
      <c r="J89" s="401">
        <f>SUM('L3.2 (IO rsv) tabs =&gt;:&lt;= L3.2 (IO rsv) tabs'!J89)</f>
        <v>0</v>
      </c>
      <c r="K89" s="401">
        <f>SUM('L3.2 (IO rsv) tabs =&gt;:&lt;= L3.2 (IO rsv) tabs'!K89)</f>
        <v>0</v>
      </c>
      <c r="L89" s="401">
        <f>SUM('L3.2 (IO rsv) tabs =&gt;:&lt;= L3.2 (IO rsv) tabs'!L89)</f>
        <v>0</v>
      </c>
      <c r="M89" s="401">
        <f>SUM('L3.2 (IO rsv) tabs =&gt;:&lt;= L3.2 (IO rsv) tabs'!M89)</f>
        <v>0</v>
      </c>
      <c r="N89" s="125"/>
      <c r="O89" s="11"/>
      <c r="P89" s="125"/>
      <c r="Q89"/>
      <c r="R89"/>
      <c r="S89"/>
      <c r="T89" s="11"/>
      <c r="U89" s="11"/>
      <c r="V89" s="16"/>
      <c r="W89" s="127"/>
    </row>
    <row r="90" spans="2:23" ht="10.15" customHeight="1">
      <c r="B90" s="15"/>
      <c r="C90" s="11"/>
      <c r="D90" s="163" t="s">
        <v>30</v>
      </c>
      <c r="E90" s="214" t="s">
        <v>109</v>
      </c>
      <c r="F90" s="40"/>
      <c r="G90" s="206"/>
      <c r="H90" s="141"/>
      <c r="I90" s="141"/>
      <c r="J90" s="141"/>
      <c r="K90" s="141"/>
      <c r="L90" s="141"/>
      <c r="M90" s="141"/>
      <c r="N90" s="125"/>
      <c r="O90" s="11"/>
      <c r="P90" s="125"/>
      <c r="Q90"/>
      <c r="R90"/>
      <c r="S90"/>
      <c r="T90" s="11"/>
      <c r="U90" s="11"/>
      <c r="V90" s="16"/>
      <c r="W90" s="127"/>
    </row>
    <row r="91" spans="2:23" ht="10.15" customHeight="1">
      <c r="B91" s="15"/>
      <c r="C91" s="11"/>
      <c r="D91" s="100"/>
      <c r="E91" s="41"/>
      <c r="F91" s="42" t="s">
        <v>110</v>
      </c>
      <c r="G91" s="11"/>
      <c r="H91" s="401">
        <f>SUM('L3.2 (IO rsv) tabs =&gt;:&lt;= L3.2 (IO rsv) tabs'!H91)</f>
        <v>0</v>
      </c>
      <c r="I91" s="401">
        <f>SUM('L3.2 (IO rsv) tabs =&gt;:&lt;= L3.2 (IO rsv) tabs'!I91)</f>
        <v>0</v>
      </c>
      <c r="J91" s="401">
        <f>SUM('L3.2 (IO rsv) tabs =&gt;:&lt;= L3.2 (IO rsv) tabs'!J91)</f>
        <v>0</v>
      </c>
      <c r="K91" s="402" t="s">
        <v>66</v>
      </c>
      <c r="L91" s="401">
        <f>SUM('L3.2 (IO rsv) tabs =&gt;:&lt;= L3.2 (IO rsv) tabs'!L91)</f>
        <v>0</v>
      </c>
      <c r="M91" s="401">
        <f>SUM('L3.2 (IO rsv) tabs =&gt;:&lt;= L3.2 (IO rsv) tabs'!M91)</f>
        <v>0</v>
      </c>
      <c r="N91" s="125"/>
      <c r="O91" s="11"/>
      <c r="P91" s="125"/>
      <c r="Q91"/>
      <c r="R91"/>
      <c r="S91"/>
      <c r="T91" s="11"/>
      <c r="U91" s="11"/>
      <c r="V91" s="16"/>
      <c r="W91" s="127"/>
    </row>
    <row r="92" spans="2:23" ht="10.15" customHeight="1">
      <c r="B92" s="15"/>
      <c r="C92" s="11"/>
      <c r="D92" s="99"/>
      <c r="E92" s="43"/>
      <c r="F92" s="44" t="s">
        <v>111</v>
      </c>
      <c r="G92" s="11"/>
      <c r="H92" s="404">
        <f>SUM('L3.2 (IO rsv) tabs =&gt;:&lt;= L3.2 (IO rsv) tabs'!H92)</f>
        <v>0</v>
      </c>
      <c r="I92" s="404">
        <f>SUM('L3.2 (IO rsv) tabs =&gt;:&lt;= L3.2 (IO rsv) tabs'!I92)</f>
        <v>0</v>
      </c>
      <c r="J92" s="404">
        <f>SUM('L3.2 (IO rsv) tabs =&gt;:&lt;= L3.2 (IO rsv) tabs'!J92)</f>
        <v>0</v>
      </c>
      <c r="K92" s="461" t="s">
        <v>66</v>
      </c>
      <c r="L92" s="404">
        <f>SUM('L3.2 (IO rsv) tabs =&gt;:&lt;= L3.2 (IO rsv) tabs'!L92)</f>
        <v>0</v>
      </c>
      <c r="M92" s="404">
        <f>SUM('L3.2 (IO rsv) tabs =&gt;:&lt;= L3.2 (IO rsv) tabs'!M92)</f>
        <v>0</v>
      </c>
      <c r="N92" s="125"/>
      <c r="O92" s="11"/>
      <c r="P92" s="125"/>
      <c r="Q92"/>
      <c r="R92"/>
      <c r="S92"/>
      <c r="T92" s="11"/>
      <c r="U92" s="11"/>
      <c r="V92" s="16"/>
      <c r="W92" s="127"/>
    </row>
    <row r="93" spans="2:23" ht="10.15" customHeight="1">
      <c r="B93" s="15"/>
      <c r="C93" s="11"/>
      <c r="D93" s="163" t="s">
        <v>31</v>
      </c>
      <c r="E93" s="214" t="s">
        <v>112</v>
      </c>
      <c r="F93" s="40"/>
      <c r="G93" s="11"/>
      <c r="H93" s="141"/>
      <c r="I93" s="141"/>
      <c r="J93" s="141"/>
      <c r="K93" s="141"/>
      <c r="L93" s="141"/>
      <c r="M93" s="141"/>
      <c r="N93" s="125"/>
      <c r="O93" s="11"/>
      <c r="P93" s="125"/>
      <c r="Q93"/>
      <c r="R93"/>
      <c r="S93"/>
      <c r="T93" s="11"/>
      <c r="U93" s="11"/>
      <c r="V93" s="16"/>
      <c r="W93" s="127"/>
    </row>
    <row r="94" spans="2:23" ht="10.15" customHeight="1">
      <c r="B94" s="15"/>
      <c r="C94" s="11"/>
      <c r="D94" s="100"/>
      <c r="E94" s="41"/>
      <c r="F94" s="42" t="s">
        <v>110</v>
      </c>
      <c r="G94" s="11"/>
      <c r="H94" s="401">
        <f>SUM('L3.2 (IO rsv) tabs =&gt;:&lt;= L3.2 (IO rsv) tabs'!H94)</f>
        <v>0</v>
      </c>
      <c r="I94" s="401">
        <f>SUM('L3.2 (IO rsv) tabs =&gt;:&lt;= L3.2 (IO rsv) tabs'!I94)</f>
        <v>0</v>
      </c>
      <c r="J94" s="401">
        <f>SUM('L3.2 (IO rsv) tabs =&gt;:&lt;= L3.2 (IO rsv) tabs'!J94)</f>
        <v>0</v>
      </c>
      <c r="K94" s="402" t="s">
        <v>66</v>
      </c>
      <c r="L94" s="401">
        <f>SUM('L3.2 (IO rsv) tabs =&gt;:&lt;= L3.2 (IO rsv) tabs'!L94)</f>
        <v>0</v>
      </c>
      <c r="M94" s="401">
        <f>SUM('L3.2 (IO rsv) tabs =&gt;:&lt;= L3.2 (IO rsv) tabs'!M94)</f>
        <v>0</v>
      </c>
      <c r="N94" s="125"/>
      <c r="O94" s="11"/>
      <c r="P94" s="125"/>
      <c r="Q94"/>
      <c r="R94"/>
      <c r="S94"/>
      <c r="T94" s="11"/>
      <c r="U94" s="11"/>
      <c r="V94" s="16"/>
      <c r="W94" s="127"/>
    </row>
    <row r="95" spans="2:23" ht="10.15" customHeight="1">
      <c r="B95" s="15"/>
      <c r="C95" s="11"/>
      <c r="D95" s="99"/>
      <c r="E95" s="43"/>
      <c r="F95" s="44" t="s">
        <v>111</v>
      </c>
      <c r="G95" s="11"/>
      <c r="H95" s="404">
        <f>SUM('L3.2 (IO rsv) tabs =&gt;:&lt;= L3.2 (IO rsv) tabs'!H95)</f>
        <v>0</v>
      </c>
      <c r="I95" s="404">
        <f>SUM('L3.2 (IO rsv) tabs =&gt;:&lt;= L3.2 (IO rsv) tabs'!I95)</f>
        <v>0</v>
      </c>
      <c r="J95" s="404">
        <f>SUM('L3.2 (IO rsv) tabs =&gt;:&lt;= L3.2 (IO rsv) tabs'!J95)</f>
        <v>0</v>
      </c>
      <c r="K95" s="461" t="s">
        <v>66</v>
      </c>
      <c r="L95" s="404">
        <f>SUM('L3.2 (IO rsv) tabs =&gt;:&lt;= L3.2 (IO rsv) tabs'!L95)</f>
        <v>0</v>
      </c>
      <c r="M95" s="404">
        <f>SUM('L3.2 (IO rsv) tabs =&gt;:&lt;= L3.2 (IO rsv) tabs'!M95)</f>
        <v>0</v>
      </c>
      <c r="N95" s="125"/>
      <c r="O95" s="11"/>
      <c r="P95" s="125"/>
      <c r="Q95"/>
      <c r="R95"/>
      <c r="S95"/>
      <c r="T95" s="11"/>
      <c r="U95" s="11"/>
      <c r="V95" s="16"/>
      <c r="W95" s="127"/>
    </row>
    <row r="96" spans="2:23" ht="10.15" customHeight="1">
      <c r="B96" s="15"/>
      <c r="C96" s="11"/>
      <c r="D96" s="11"/>
      <c r="E96" s="11"/>
      <c r="F96" s="11"/>
      <c r="G96" s="11"/>
      <c r="H96" s="125"/>
      <c r="I96" s="125"/>
      <c r="J96" s="125"/>
      <c r="K96" s="125"/>
      <c r="L96" s="125"/>
      <c r="M96" s="125"/>
      <c r="N96" s="125"/>
      <c r="O96" s="11"/>
      <c r="P96" s="125"/>
      <c r="Q96" s="125"/>
      <c r="R96" s="125"/>
      <c r="S96" s="125"/>
      <c r="T96" s="11"/>
      <c r="U96" s="11"/>
      <c r="V96" s="16"/>
      <c r="W96" s="127"/>
    </row>
    <row r="97" spans="2:23" ht="10.15" customHeight="1">
      <c r="B97" s="15"/>
      <c r="C97" s="189">
        <v>3</v>
      </c>
      <c r="D97" s="168" t="s">
        <v>113</v>
      </c>
      <c r="E97" s="168"/>
      <c r="F97" s="168"/>
      <c r="G97" s="168"/>
      <c r="H97" s="189"/>
      <c r="I97" s="189"/>
      <c r="J97" s="189"/>
      <c r="K97" s="189"/>
      <c r="L97" s="189"/>
      <c r="M97" s="189"/>
      <c r="N97" s="189"/>
      <c r="O97" s="168"/>
      <c r="P97" s="189"/>
      <c r="Q97" s="189"/>
      <c r="R97" s="189"/>
      <c r="S97" s="189"/>
      <c r="T97" s="168"/>
      <c r="U97" s="168"/>
      <c r="V97" s="16"/>
      <c r="W97" s="127"/>
    </row>
    <row r="98" spans="2:23" ht="10.15" customHeight="1">
      <c r="B98" s="15"/>
      <c r="C98" s="11"/>
      <c r="D98" s="96"/>
      <c r="E98" s="11"/>
      <c r="F98" s="11"/>
      <c r="G98" s="11"/>
      <c r="H98" s="126"/>
      <c r="I98" s="126"/>
      <c r="J98" s="126"/>
      <c r="K98" s="126"/>
      <c r="L98" s="126"/>
      <c r="M98" s="126"/>
      <c r="N98" s="126"/>
      <c r="O98" s="11"/>
      <c r="P98" s="126"/>
      <c r="Q98" s="126"/>
      <c r="R98" s="126"/>
      <c r="S98" s="126"/>
      <c r="T98" s="11"/>
      <c r="U98" s="11"/>
      <c r="V98" s="16"/>
      <c r="W98" s="127"/>
    </row>
    <row r="99" spans="2:23" ht="10.15" customHeight="1">
      <c r="B99" s="15"/>
      <c r="C99" s="11"/>
      <c r="D99" s="96"/>
      <c r="E99" s="11"/>
      <c r="F99" s="11"/>
      <c r="G99" s="11"/>
      <c r="H99" s="184"/>
      <c r="I99" s="184"/>
      <c r="J99" s="233" t="s">
        <v>572</v>
      </c>
      <c r="K99" s="184"/>
      <c r="L99" s="184"/>
      <c r="M99" s="184"/>
      <c r="N99" s="126"/>
      <c r="O99" s="11"/>
      <c r="P99" s="126"/>
      <c r="Q99"/>
      <c r="R99"/>
      <c r="S99"/>
      <c r="T99" s="11"/>
      <c r="U99" s="11"/>
      <c r="V99" s="16"/>
      <c r="W99" s="127"/>
    </row>
    <row r="100" spans="2:23" ht="41.45" customHeight="1">
      <c r="B100" s="15"/>
      <c r="C100" s="11"/>
      <c r="D100" s="155" t="s">
        <v>0</v>
      </c>
      <c r="E100" s="188" t="s">
        <v>11</v>
      </c>
      <c r="F100" s="156"/>
      <c r="G100" s="35"/>
      <c r="H100" s="158" t="s">
        <v>58</v>
      </c>
      <c r="I100" s="158" t="s">
        <v>70</v>
      </c>
      <c r="J100" s="335" t="s">
        <v>429</v>
      </c>
      <c r="K100" s="158" t="s">
        <v>12</v>
      </c>
      <c r="L100" s="158" t="s">
        <v>13</v>
      </c>
      <c r="M100" s="158" t="s">
        <v>14</v>
      </c>
      <c r="N100" s="205"/>
      <c r="O100" s="11"/>
      <c r="P100" s="205"/>
      <c r="Q100"/>
      <c r="R100"/>
      <c r="S100"/>
      <c r="T100" s="11"/>
      <c r="U100" s="11"/>
      <c r="V100" s="16"/>
      <c r="W100" s="127"/>
    </row>
    <row r="101" spans="2:23" ht="10.15" customHeight="1">
      <c r="B101" s="15"/>
      <c r="C101" s="11"/>
      <c r="D101" s="97"/>
      <c r="E101" s="39"/>
      <c r="F101" s="40"/>
      <c r="G101" s="11"/>
      <c r="H101" s="98"/>
      <c r="I101" s="98"/>
      <c r="J101" s="131" t="s">
        <v>54</v>
      </c>
      <c r="K101" s="131" t="s">
        <v>54</v>
      </c>
      <c r="L101" s="131" t="s">
        <v>54</v>
      </c>
      <c r="M101" s="131" t="s">
        <v>54</v>
      </c>
      <c r="N101" s="205"/>
      <c r="O101" s="11"/>
      <c r="P101" s="205"/>
      <c r="Q101"/>
      <c r="R101"/>
      <c r="S101"/>
      <c r="T101" s="11"/>
      <c r="U101" s="11"/>
      <c r="V101" s="16"/>
      <c r="W101" s="127"/>
    </row>
    <row r="102" spans="2:23" ht="10.15" customHeight="1">
      <c r="B102" s="15"/>
      <c r="C102" s="11"/>
      <c r="D102" s="159" t="s">
        <v>56</v>
      </c>
      <c r="E102" s="160" t="s">
        <v>2</v>
      </c>
      <c r="F102" s="42"/>
      <c r="G102" s="11"/>
      <c r="H102" s="135"/>
      <c r="I102" s="135"/>
      <c r="J102" s="132"/>
      <c r="K102" s="132"/>
      <c r="L102" s="132"/>
      <c r="M102" s="132"/>
      <c r="N102" s="205"/>
      <c r="O102" s="11"/>
      <c r="P102" s="205"/>
      <c r="Q102"/>
      <c r="R102"/>
      <c r="S102"/>
      <c r="T102" s="11"/>
      <c r="U102" s="11"/>
      <c r="V102" s="16"/>
      <c r="W102" s="127"/>
    </row>
    <row r="103" spans="2:23" ht="10.15" customHeight="1">
      <c r="B103" s="15"/>
      <c r="C103" s="11"/>
      <c r="D103" s="159"/>
      <c r="E103" s="160"/>
      <c r="F103" s="42" t="s">
        <v>360</v>
      </c>
      <c r="G103" s="11"/>
      <c r="H103" s="135"/>
      <c r="I103" s="135"/>
      <c r="J103" s="132"/>
      <c r="K103" s="132"/>
      <c r="L103" s="132"/>
      <c r="M103" s="132"/>
      <c r="N103" s="205"/>
      <c r="O103" s="11"/>
      <c r="P103" s="205"/>
      <c r="Q103"/>
      <c r="R103"/>
      <c r="S103"/>
      <c r="T103" s="11"/>
      <c r="U103" s="11"/>
      <c r="V103" s="16"/>
      <c r="W103" s="127"/>
    </row>
    <row r="104" spans="2:23" ht="10.15" customHeight="1">
      <c r="B104" s="15"/>
      <c r="C104" s="11"/>
      <c r="D104" s="100"/>
      <c r="E104" s="41"/>
      <c r="F104" s="226" t="s">
        <v>3</v>
      </c>
      <c r="G104" s="206"/>
      <c r="H104" s="139"/>
      <c r="I104" s="139"/>
      <c r="J104" s="139"/>
      <c r="K104" s="139"/>
      <c r="L104" s="139"/>
      <c r="M104" s="139"/>
      <c r="N104" s="125"/>
      <c r="O104" s="11"/>
      <c r="P104" s="125"/>
      <c r="Q104"/>
      <c r="R104"/>
      <c r="S104"/>
      <c r="T104" s="11"/>
      <c r="U104" s="11"/>
      <c r="V104" s="16"/>
      <c r="W104" s="127"/>
    </row>
    <row r="105" spans="2:23" ht="10.15" customHeight="1">
      <c r="B105" s="15"/>
      <c r="C105" s="11"/>
      <c r="D105" s="100"/>
      <c r="E105" s="41"/>
      <c r="F105" s="227" t="s">
        <v>6</v>
      </c>
      <c r="G105" s="11"/>
      <c r="H105" s="401">
        <f>SUM('L3.2 (IO rsv) tabs =&gt;:&lt;= L3.2 (IO rsv) tabs'!H105)</f>
        <v>0</v>
      </c>
      <c r="I105" s="401">
        <f>SUM('L3.2 (IO rsv) tabs =&gt;:&lt;= L3.2 (IO rsv) tabs'!I105)</f>
        <v>0</v>
      </c>
      <c r="J105" s="401">
        <f>SUM('L3.2 (IO rsv) tabs =&gt;:&lt;= L3.2 (IO rsv) tabs'!J105)</f>
        <v>0</v>
      </c>
      <c r="K105" s="401">
        <f>SUM('L3.2 (IO rsv) tabs =&gt;:&lt;= L3.2 (IO rsv) tabs'!K105)</f>
        <v>0</v>
      </c>
      <c r="L105" s="401">
        <f>SUM('L3.2 (IO rsv) tabs =&gt;:&lt;= L3.2 (IO rsv) tabs'!L105)</f>
        <v>0</v>
      </c>
      <c r="M105" s="401">
        <f>SUM('L3.2 (IO rsv) tabs =&gt;:&lt;= L3.2 (IO rsv) tabs'!M105)</f>
        <v>0</v>
      </c>
      <c r="N105" s="125"/>
      <c r="O105" s="11"/>
      <c r="P105" s="125"/>
      <c r="Q105"/>
      <c r="R105"/>
      <c r="S105"/>
      <c r="T105" s="11"/>
      <c r="U105" s="11"/>
      <c r="V105" s="16"/>
      <c r="W105" s="127"/>
    </row>
    <row r="106" spans="2:23" ht="10.15" customHeight="1">
      <c r="B106" s="15"/>
      <c r="C106" s="11"/>
      <c r="D106" s="100"/>
      <c r="E106" s="41"/>
      <c r="F106" s="227" t="s">
        <v>7</v>
      </c>
      <c r="G106" s="11"/>
      <c r="H106" s="401">
        <f>SUM('L3.2 (IO rsv) tabs =&gt;:&lt;= L3.2 (IO rsv) tabs'!H106)</f>
        <v>0</v>
      </c>
      <c r="I106" s="401">
        <f>SUM('L3.2 (IO rsv) tabs =&gt;:&lt;= L3.2 (IO rsv) tabs'!I106)</f>
        <v>0</v>
      </c>
      <c r="J106" s="401">
        <f>SUM('L3.2 (IO rsv) tabs =&gt;:&lt;= L3.2 (IO rsv) tabs'!J106)</f>
        <v>0</v>
      </c>
      <c r="K106" s="401">
        <f>SUM('L3.2 (IO rsv) tabs =&gt;:&lt;= L3.2 (IO rsv) tabs'!K106)</f>
        <v>0</v>
      </c>
      <c r="L106" s="401">
        <f>SUM('L3.2 (IO rsv) tabs =&gt;:&lt;= L3.2 (IO rsv) tabs'!L106)</f>
        <v>0</v>
      </c>
      <c r="M106" s="401">
        <f>SUM('L3.2 (IO rsv) tabs =&gt;:&lt;= L3.2 (IO rsv) tabs'!M106)</f>
        <v>0</v>
      </c>
      <c r="N106" s="125"/>
      <c r="O106" s="11"/>
      <c r="P106" s="125"/>
      <c r="Q106"/>
      <c r="R106"/>
      <c r="S106"/>
      <c r="T106" s="11"/>
      <c r="U106" s="11"/>
      <c r="V106" s="16"/>
      <c r="W106" s="127"/>
    </row>
    <row r="107" spans="2:23" ht="10.15" customHeight="1">
      <c r="B107" s="15"/>
      <c r="C107" s="11"/>
      <c r="D107" s="100"/>
      <c r="E107" s="41"/>
      <c r="F107" s="227" t="s">
        <v>8</v>
      </c>
      <c r="G107" s="11"/>
      <c r="H107" s="401">
        <f>SUM('L3.2 (IO rsv) tabs =&gt;:&lt;= L3.2 (IO rsv) tabs'!H107)</f>
        <v>0</v>
      </c>
      <c r="I107" s="401">
        <f>SUM('L3.2 (IO rsv) tabs =&gt;:&lt;= L3.2 (IO rsv) tabs'!I107)</f>
        <v>0</v>
      </c>
      <c r="J107" s="401">
        <f>SUM('L3.2 (IO rsv) tabs =&gt;:&lt;= L3.2 (IO rsv) tabs'!J107)</f>
        <v>0</v>
      </c>
      <c r="K107" s="401">
        <f>SUM('L3.2 (IO rsv) tabs =&gt;:&lt;= L3.2 (IO rsv) tabs'!K107)</f>
        <v>0</v>
      </c>
      <c r="L107" s="401">
        <f>SUM('L3.2 (IO rsv) tabs =&gt;:&lt;= L3.2 (IO rsv) tabs'!L107)</f>
        <v>0</v>
      </c>
      <c r="M107" s="401">
        <f>SUM('L3.2 (IO rsv) tabs =&gt;:&lt;= L3.2 (IO rsv) tabs'!M107)</f>
        <v>0</v>
      </c>
      <c r="N107" s="125"/>
      <c r="O107" s="11"/>
      <c r="P107" s="125"/>
      <c r="Q107"/>
      <c r="R107"/>
      <c r="S107"/>
      <c r="T107" s="11"/>
      <c r="U107" s="11"/>
      <c r="V107" s="16"/>
      <c r="W107" s="127"/>
    </row>
    <row r="108" spans="2:23" ht="10.15" customHeight="1">
      <c r="B108" s="15"/>
      <c r="C108" s="11"/>
      <c r="D108" s="100"/>
      <c r="E108" s="41"/>
      <c r="F108" s="227"/>
      <c r="G108" s="11"/>
      <c r="H108" s="138"/>
      <c r="I108" s="138"/>
      <c r="J108" s="138"/>
      <c r="K108" s="138"/>
      <c r="L108" s="138"/>
      <c r="M108" s="138"/>
      <c r="N108" s="125"/>
      <c r="O108" s="127"/>
      <c r="P108" s="125"/>
      <c r="Q108"/>
      <c r="R108"/>
      <c r="S108"/>
      <c r="T108" s="11"/>
      <c r="U108" s="127"/>
      <c r="V108" s="16"/>
      <c r="W108" s="127"/>
    </row>
    <row r="109" spans="2:23" ht="10.15" customHeight="1">
      <c r="B109" s="15"/>
      <c r="C109" s="11"/>
      <c r="D109" s="100"/>
      <c r="E109" s="41"/>
      <c r="F109" s="226" t="s">
        <v>9</v>
      </c>
      <c r="G109" s="206"/>
      <c r="H109" s="139"/>
      <c r="I109" s="139"/>
      <c r="J109" s="139"/>
      <c r="K109" s="139"/>
      <c r="L109" s="139"/>
      <c r="M109" s="139"/>
      <c r="N109" s="125"/>
      <c r="O109" s="11"/>
      <c r="P109" s="125"/>
      <c r="Q109"/>
      <c r="R109"/>
      <c r="S109"/>
      <c r="T109" s="11"/>
      <c r="U109" s="11"/>
      <c r="V109" s="16"/>
      <c r="W109" s="127"/>
    </row>
    <row r="110" spans="2:23" ht="10.15" customHeight="1">
      <c r="B110" s="15"/>
      <c r="C110" s="11"/>
      <c r="D110" s="100"/>
      <c r="E110" s="41"/>
      <c r="F110" s="227" t="s">
        <v>22</v>
      </c>
      <c r="G110" s="11"/>
      <c r="H110" s="401">
        <f>SUM('L3.2 (IO rsv) tabs =&gt;:&lt;= L3.2 (IO rsv) tabs'!H110)</f>
        <v>0</v>
      </c>
      <c r="I110" s="401">
        <f>SUM('L3.2 (IO rsv) tabs =&gt;:&lt;= L3.2 (IO rsv) tabs'!I110)</f>
        <v>0</v>
      </c>
      <c r="J110" s="401">
        <f>SUM('L3.2 (IO rsv) tabs =&gt;:&lt;= L3.2 (IO rsv) tabs'!J110)</f>
        <v>0</v>
      </c>
      <c r="K110" s="401">
        <f>SUM('L3.2 (IO rsv) tabs =&gt;:&lt;= L3.2 (IO rsv) tabs'!K110)</f>
        <v>0</v>
      </c>
      <c r="L110" s="401">
        <f>SUM('L3.2 (IO rsv) tabs =&gt;:&lt;= L3.2 (IO rsv) tabs'!L110)</f>
        <v>0</v>
      </c>
      <c r="M110" s="401">
        <f>SUM('L3.2 (IO rsv) tabs =&gt;:&lt;= L3.2 (IO rsv) tabs'!M110)</f>
        <v>0</v>
      </c>
      <c r="N110" s="125"/>
      <c r="O110" s="11"/>
      <c r="P110" s="125"/>
      <c r="Q110"/>
      <c r="R110"/>
      <c r="S110"/>
      <c r="T110" s="11"/>
      <c r="U110" s="11"/>
      <c r="V110" s="16"/>
      <c r="W110" s="127"/>
    </row>
    <row r="111" spans="2:23" ht="10.15" customHeight="1">
      <c r="B111" s="15"/>
      <c r="C111" s="11"/>
      <c r="D111" s="100"/>
      <c r="E111" s="41"/>
      <c r="F111" s="227" t="s">
        <v>23</v>
      </c>
      <c r="G111" s="11"/>
      <c r="H111" s="401">
        <f>SUM('L3.2 (IO rsv) tabs =&gt;:&lt;= L3.2 (IO rsv) tabs'!H111)</f>
        <v>0</v>
      </c>
      <c r="I111" s="401">
        <f>SUM('L3.2 (IO rsv) tabs =&gt;:&lt;= L3.2 (IO rsv) tabs'!I111)</f>
        <v>0</v>
      </c>
      <c r="J111" s="401">
        <f>SUM('L3.2 (IO rsv) tabs =&gt;:&lt;= L3.2 (IO rsv) tabs'!J111)</f>
        <v>0</v>
      </c>
      <c r="K111" s="402" t="s">
        <v>66</v>
      </c>
      <c r="L111" s="401">
        <f>SUM('L3.2 (IO rsv) tabs =&gt;:&lt;= L3.2 (IO rsv) tabs'!L111)</f>
        <v>0</v>
      </c>
      <c r="M111" s="401">
        <f>SUM('L3.2 (IO rsv) tabs =&gt;:&lt;= L3.2 (IO rsv) tabs'!M111)</f>
        <v>0</v>
      </c>
      <c r="N111" s="125"/>
      <c r="O111" s="11"/>
      <c r="P111" s="125"/>
      <c r="Q111"/>
      <c r="R111"/>
      <c r="S111"/>
      <c r="T111" s="11"/>
      <c r="U111" s="11"/>
      <c r="V111" s="16"/>
      <c r="W111" s="127"/>
    </row>
    <row r="112" spans="2:23" ht="10.15" customHeight="1">
      <c r="B112" s="15"/>
      <c r="C112" s="11"/>
      <c r="D112" s="100"/>
      <c r="E112" s="41"/>
      <c r="F112" s="227" t="s">
        <v>57</v>
      </c>
      <c r="G112" s="11"/>
      <c r="H112" s="401">
        <f>SUM('L3.2 (IO rsv) tabs =&gt;:&lt;= L3.2 (IO rsv) tabs'!H112)</f>
        <v>0</v>
      </c>
      <c r="I112" s="401">
        <f>SUM('L3.2 (IO rsv) tabs =&gt;:&lt;= L3.2 (IO rsv) tabs'!I112)</f>
        <v>0</v>
      </c>
      <c r="J112" s="401">
        <f>SUM('L3.2 (IO rsv) tabs =&gt;:&lt;= L3.2 (IO rsv) tabs'!J112)</f>
        <v>0</v>
      </c>
      <c r="K112" s="402" t="s">
        <v>66</v>
      </c>
      <c r="L112" s="401">
        <f>SUM('L3.2 (IO rsv) tabs =&gt;:&lt;= L3.2 (IO rsv) tabs'!L112)</f>
        <v>0</v>
      </c>
      <c r="M112" s="401">
        <f>SUM('L3.2 (IO rsv) tabs =&gt;:&lt;= L3.2 (IO rsv) tabs'!M112)</f>
        <v>0</v>
      </c>
      <c r="N112" s="125"/>
      <c r="O112" s="11"/>
      <c r="P112" s="125"/>
      <c r="Q112"/>
      <c r="R112"/>
      <c r="S112"/>
      <c r="T112" s="11"/>
      <c r="U112" s="11"/>
      <c r="V112" s="16"/>
      <c r="W112" s="127"/>
    </row>
    <row r="113" spans="2:23" ht="10.15" customHeight="1">
      <c r="B113" s="15"/>
      <c r="C113" s="11"/>
      <c r="D113" s="100"/>
      <c r="E113" s="41"/>
      <c r="F113" s="227" t="s">
        <v>32</v>
      </c>
      <c r="G113" s="11"/>
      <c r="H113" s="401">
        <f>SUM('L3.2 (IO rsv) tabs =&gt;:&lt;= L3.2 (IO rsv) tabs'!H113)</f>
        <v>0</v>
      </c>
      <c r="I113" s="401">
        <f>SUM('L3.2 (IO rsv) tabs =&gt;:&lt;= L3.2 (IO rsv) tabs'!I113)</f>
        <v>0</v>
      </c>
      <c r="J113" s="401">
        <f>SUM('L3.2 (IO rsv) tabs =&gt;:&lt;= L3.2 (IO rsv) tabs'!J113)</f>
        <v>0</v>
      </c>
      <c r="K113" s="402" t="s">
        <v>66</v>
      </c>
      <c r="L113" s="401">
        <f>SUM('L3.2 (IO rsv) tabs =&gt;:&lt;= L3.2 (IO rsv) tabs'!L113)</f>
        <v>0</v>
      </c>
      <c r="M113" s="401">
        <f>SUM('L3.2 (IO rsv) tabs =&gt;:&lt;= L3.2 (IO rsv) tabs'!M113)</f>
        <v>0</v>
      </c>
      <c r="N113" s="125"/>
      <c r="O113" s="11"/>
      <c r="P113" s="125"/>
      <c r="Q113"/>
      <c r="R113"/>
      <c r="S113"/>
      <c r="T113" s="11"/>
      <c r="U113" s="11"/>
      <c r="V113" s="16"/>
      <c r="W113" s="127"/>
    </row>
    <row r="114" spans="2:23" ht="10.15" customHeight="1">
      <c r="B114" s="15"/>
      <c r="C114" s="11"/>
      <c r="D114" s="100"/>
      <c r="E114" s="41"/>
      <c r="F114" s="227" t="s">
        <v>8</v>
      </c>
      <c r="G114" s="11"/>
      <c r="H114" s="401">
        <f>SUM('L3.2 (IO rsv) tabs =&gt;:&lt;= L3.2 (IO rsv) tabs'!H114)</f>
        <v>0</v>
      </c>
      <c r="I114" s="401">
        <f>SUM('L3.2 (IO rsv) tabs =&gt;:&lt;= L3.2 (IO rsv) tabs'!I114)</f>
        <v>0</v>
      </c>
      <c r="J114" s="401">
        <f>SUM('L3.2 (IO rsv) tabs =&gt;:&lt;= L3.2 (IO rsv) tabs'!J114)</f>
        <v>0</v>
      </c>
      <c r="K114" s="401">
        <f>SUM('L3.2 (IO rsv) tabs =&gt;:&lt;= L3.2 (IO rsv) tabs'!K114)</f>
        <v>0</v>
      </c>
      <c r="L114" s="401">
        <f>SUM('L3.2 (IO rsv) tabs =&gt;:&lt;= L3.2 (IO rsv) tabs'!L114)</f>
        <v>0</v>
      </c>
      <c r="M114" s="401">
        <f>SUM('L3.2 (IO rsv) tabs =&gt;:&lt;= L3.2 (IO rsv) tabs'!M114)</f>
        <v>0</v>
      </c>
      <c r="N114" s="125"/>
      <c r="O114" s="11"/>
      <c r="P114" s="125"/>
      <c r="Q114"/>
      <c r="R114"/>
      <c r="S114"/>
      <c r="T114" s="11"/>
      <c r="U114" s="11"/>
      <c r="V114" s="16"/>
      <c r="W114" s="127"/>
    </row>
    <row r="115" spans="2:23" ht="10.15" customHeight="1">
      <c r="B115" s="15"/>
      <c r="C115" s="11"/>
      <c r="D115" s="100"/>
      <c r="E115" s="41"/>
      <c r="F115" s="227"/>
      <c r="G115" s="11"/>
      <c r="H115" s="138"/>
      <c r="I115" s="138"/>
      <c r="J115" s="138"/>
      <c r="K115" s="138"/>
      <c r="L115" s="138"/>
      <c r="M115" s="138"/>
      <c r="N115" s="125"/>
      <c r="O115" s="127"/>
      <c r="P115" s="125"/>
      <c r="Q115"/>
      <c r="R115"/>
      <c r="S115"/>
      <c r="T115" s="11"/>
      <c r="U115" s="127"/>
      <c r="V115" s="16"/>
      <c r="W115" s="127"/>
    </row>
    <row r="116" spans="2:23" ht="10.15" customHeight="1">
      <c r="B116" s="15"/>
      <c r="C116" s="11"/>
      <c r="D116" s="159"/>
      <c r="E116" s="160"/>
      <c r="F116" s="42" t="s">
        <v>361</v>
      </c>
      <c r="G116" s="11"/>
      <c r="H116" s="135"/>
      <c r="I116" s="135"/>
      <c r="J116" s="132"/>
      <c r="K116" s="132"/>
      <c r="L116" s="132"/>
      <c r="M116" s="132"/>
      <c r="N116" s="205"/>
      <c r="O116" s="11"/>
      <c r="P116" s="205"/>
      <c r="Q116"/>
      <c r="R116"/>
      <c r="S116"/>
      <c r="T116" s="11"/>
      <c r="U116" s="11"/>
      <c r="V116" s="16"/>
      <c r="W116" s="127"/>
    </row>
    <row r="117" spans="2:23" ht="10.15" customHeight="1">
      <c r="B117" s="15"/>
      <c r="C117" s="11"/>
      <c r="D117" s="100"/>
      <c r="E117" s="41"/>
      <c r="F117" s="226" t="s">
        <v>3</v>
      </c>
      <c r="G117" s="206"/>
      <c r="H117" s="139"/>
      <c r="I117" s="139"/>
      <c r="J117" s="139"/>
      <c r="K117" s="139"/>
      <c r="L117" s="139"/>
      <c r="M117" s="139"/>
      <c r="N117" s="125"/>
      <c r="O117" s="11"/>
      <c r="P117" s="125"/>
      <c r="Q117"/>
      <c r="R117"/>
      <c r="S117"/>
      <c r="T117" s="11"/>
      <c r="U117" s="11"/>
      <c r="V117" s="16"/>
      <c r="W117" s="127"/>
    </row>
    <row r="118" spans="2:23" ht="10.15" customHeight="1">
      <c r="B118" s="15"/>
      <c r="C118" s="11"/>
      <c r="D118" s="100"/>
      <c r="E118" s="41"/>
      <c r="F118" s="227" t="s">
        <v>6</v>
      </c>
      <c r="G118" s="11"/>
      <c r="H118" s="401">
        <f>SUM('L3.2 (IO rsv) tabs =&gt;:&lt;= L3.2 (IO rsv) tabs'!H118)</f>
        <v>0</v>
      </c>
      <c r="I118" s="401">
        <f>SUM('L3.2 (IO rsv) tabs =&gt;:&lt;= L3.2 (IO rsv) tabs'!I118)</f>
        <v>0</v>
      </c>
      <c r="J118" s="401">
        <f>SUM('L3.2 (IO rsv) tabs =&gt;:&lt;= L3.2 (IO rsv) tabs'!J118)</f>
        <v>0</v>
      </c>
      <c r="K118" s="401">
        <f>SUM('L3.2 (IO rsv) tabs =&gt;:&lt;= L3.2 (IO rsv) tabs'!K118)</f>
        <v>0</v>
      </c>
      <c r="L118" s="401">
        <f>SUM('L3.2 (IO rsv) tabs =&gt;:&lt;= L3.2 (IO rsv) tabs'!L118)</f>
        <v>0</v>
      </c>
      <c r="M118" s="401">
        <f>SUM('L3.2 (IO rsv) tabs =&gt;:&lt;= L3.2 (IO rsv) tabs'!M118)</f>
        <v>0</v>
      </c>
      <c r="N118" s="125"/>
      <c r="O118" s="11"/>
      <c r="P118" s="125"/>
      <c r="Q118"/>
      <c r="R118"/>
      <c r="S118"/>
      <c r="T118" s="11"/>
      <c r="U118" s="11"/>
      <c r="V118" s="16"/>
      <c r="W118" s="127"/>
    </row>
    <row r="119" spans="2:23" ht="10.15" customHeight="1">
      <c r="B119" s="15"/>
      <c r="C119" s="11"/>
      <c r="D119" s="100"/>
      <c r="E119" s="41"/>
      <c r="F119" s="227" t="s">
        <v>7</v>
      </c>
      <c r="G119" s="11"/>
      <c r="H119" s="401">
        <f>SUM('L3.2 (IO rsv) tabs =&gt;:&lt;= L3.2 (IO rsv) tabs'!H119)</f>
        <v>0</v>
      </c>
      <c r="I119" s="401">
        <f>SUM('L3.2 (IO rsv) tabs =&gt;:&lt;= L3.2 (IO rsv) tabs'!I119)</f>
        <v>0</v>
      </c>
      <c r="J119" s="401">
        <f>SUM('L3.2 (IO rsv) tabs =&gt;:&lt;= L3.2 (IO rsv) tabs'!J119)</f>
        <v>0</v>
      </c>
      <c r="K119" s="401">
        <f>SUM('L3.2 (IO rsv) tabs =&gt;:&lt;= L3.2 (IO rsv) tabs'!K119)</f>
        <v>0</v>
      </c>
      <c r="L119" s="401">
        <f>SUM('L3.2 (IO rsv) tabs =&gt;:&lt;= L3.2 (IO rsv) tabs'!L119)</f>
        <v>0</v>
      </c>
      <c r="M119" s="401">
        <f>SUM('L3.2 (IO rsv) tabs =&gt;:&lt;= L3.2 (IO rsv) tabs'!M119)</f>
        <v>0</v>
      </c>
      <c r="N119" s="125"/>
      <c r="O119" s="11"/>
      <c r="P119" s="125"/>
      <c r="Q119"/>
      <c r="R119"/>
      <c r="S119"/>
      <c r="T119" s="11"/>
      <c r="U119" s="11"/>
      <c r="V119" s="16"/>
      <c r="W119" s="127"/>
    </row>
    <row r="120" spans="2:23" ht="10.15" customHeight="1">
      <c r="B120" s="15"/>
      <c r="C120" s="11"/>
      <c r="D120" s="100"/>
      <c r="E120" s="41"/>
      <c r="F120" s="227" t="s">
        <v>8</v>
      </c>
      <c r="G120" s="11"/>
      <c r="H120" s="401">
        <f>SUM('L3.2 (IO rsv) tabs =&gt;:&lt;= L3.2 (IO rsv) tabs'!H120)</f>
        <v>0</v>
      </c>
      <c r="I120" s="401">
        <f>SUM('L3.2 (IO rsv) tabs =&gt;:&lt;= L3.2 (IO rsv) tabs'!I120)</f>
        <v>0</v>
      </c>
      <c r="J120" s="401">
        <f>SUM('L3.2 (IO rsv) tabs =&gt;:&lt;= L3.2 (IO rsv) tabs'!J120)</f>
        <v>0</v>
      </c>
      <c r="K120" s="401">
        <f>SUM('L3.2 (IO rsv) tabs =&gt;:&lt;= L3.2 (IO rsv) tabs'!K120)</f>
        <v>0</v>
      </c>
      <c r="L120" s="401">
        <f>SUM('L3.2 (IO rsv) tabs =&gt;:&lt;= L3.2 (IO rsv) tabs'!L120)</f>
        <v>0</v>
      </c>
      <c r="M120" s="401">
        <f>SUM('L3.2 (IO rsv) tabs =&gt;:&lt;= L3.2 (IO rsv) tabs'!M120)</f>
        <v>0</v>
      </c>
      <c r="N120" s="125"/>
      <c r="O120" s="11"/>
      <c r="P120" s="125"/>
      <c r="Q120"/>
      <c r="R120"/>
      <c r="S120"/>
      <c r="T120" s="11"/>
      <c r="U120" s="11"/>
      <c r="V120" s="16"/>
      <c r="W120" s="127"/>
    </row>
    <row r="121" spans="2:23" ht="10.15" customHeight="1">
      <c r="B121" s="15"/>
      <c r="C121" s="11"/>
      <c r="D121" s="100"/>
      <c r="E121" s="41"/>
      <c r="F121" s="227"/>
      <c r="G121" s="11"/>
      <c r="H121" s="138"/>
      <c r="I121" s="138"/>
      <c r="J121" s="138"/>
      <c r="K121" s="138"/>
      <c r="L121" s="138"/>
      <c r="M121" s="138"/>
      <c r="N121" s="125"/>
      <c r="O121" s="127"/>
      <c r="P121" s="125"/>
      <c r="Q121"/>
      <c r="R121"/>
      <c r="S121"/>
      <c r="T121" s="11"/>
      <c r="U121" s="127"/>
      <c r="V121" s="16"/>
      <c r="W121" s="127"/>
    </row>
    <row r="122" spans="2:23" ht="10.15" customHeight="1">
      <c r="B122" s="15"/>
      <c r="C122" s="11"/>
      <c r="D122" s="100"/>
      <c r="E122" s="41"/>
      <c r="F122" s="226" t="s">
        <v>9</v>
      </c>
      <c r="G122" s="206"/>
      <c r="H122" s="139"/>
      <c r="I122" s="139"/>
      <c r="J122" s="139"/>
      <c r="K122" s="139"/>
      <c r="L122" s="139"/>
      <c r="M122" s="139"/>
      <c r="N122" s="125"/>
      <c r="O122" s="11"/>
      <c r="P122" s="125"/>
      <c r="Q122"/>
      <c r="R122"/>
      <c r="S122"/>
      <c r="T122" s="11"/>
      <c r="U122" s="11"/>
      <c r="V122" s="16"/>
      <c r="W122" s="127"/>
    </row>
    <row r="123" spans="2:23" ht="10.15" customHeight="1">
      <c r="B123" s="15"/>
      <c r="C123" s="11"/>
      <c r="D123" s="100"/>
      <c r="E123" s="41"/>
      <c r="F123" s="227" t="s">
        <v>22</v>
      </c>
      <c r="G123" s="11"/>
      <c r="H123" s="401">
        <f>SUM('L3.2 (IO rsv) tabs =&gt;:&lt;= L3.2 (IO rsv) tabs'!H123)</f>
        <v>0</v>
      </c>
      <c r="I123" s="401">
        <f>SUM('L3.2 (IO rsv) tabs =&gt;:&lt;= L3.2 (IO rsv) tabs'!I123)</f>
        <v>0</v>
      </c>
      <c r="J123" s="401">
        <f>SUM('L3.2 (IO rsv) tabs =&gt;:&lt;= L3.2 (IO rsv) tabs'!J123)</f>
        <v>0</v>
      </c>
      <c r="K123" s="401">
        <f>SUM('L3.2 (IO rsv) tabs =&gt;:&lt;= L3.2 (IO rsv) tabs'!K123)</f>
        <v>0</v>
      </c>
      <c r="L123" s="401">
        <f>SUM('L3.2 (IO rsv) tabs =&gt;:&lt;= L3.2 (IO rsv) tabs'!L123)</f>
        <v>0</v>
      </c>
      <c r="M123" s="401">
        <f>SUM('L3.2 (IO rsv) tabs =&gt;:&lt;= L3.2 (IO rsv) tabs'!M123)</f>
        <v>0</v>
      </c>
      <c r="N123" s="125"/>
      <c r="O123" s="11"/>
      <c r="P123" s="125"/>
      <c r="Q123"/>
      <c r="R123"/>
      <c r="S123"/>
      <c r="T123" s="11"/>
      <c r="U123" s="11"/>
      <c r="V123" s="16"/>
      <c r="W123" s="127"/>
    </row>
    <row r="124" spans="2:23" ht="10.15" customHeight="1">
      <c r="B124" s="15"/>
      <c r="C124" s="11"/>
      <c r="D124" s="100"/>
      <c r="E124" s="41"/>
      <c r="F124" s="227" t="s">
        <v>23</v>
      </c>
      <c r="G124" s="11"/>
      <c r="H124" s="401">
        <f>SUM('L3.2 (IO rsv) tabs =&gt;:&lt;= L3.2 (IO rsv) tabs'!H124)</f>
        <v>0</v>
      </c>
      <c r="I124" s="401">
        <f>SUM('L3.2 (IO rsv) tabs =&gt;:&lt;= L3.2 (IO rsv) tabs'!I124)</f>
        <v>0</v>
      </c>
      <c r="J124" s="401">
        <f>SUM('L3.2 (IO rsv) tabs =&gt;:&lt;= L3.2 (IO rsv) tabs'!J124)</f>
        <v>0</v>
      </c>
      <c r="K124" s="402" t="s">
        <v>66</v>
      </c>
      <c r="L124" s="401">
        <f>SUM('L3.2 (IO rsv) tabs =&gt;:&lt;= L3.2 (IO rsv) tabs'!L124)</f>
        <v>0</v>
      </c>
      <c r="M124" s="401">
        <f>SUM('L3.2 (IO rsv) tabs =&gt;:&lt;= L3.2 (IO rsv) tabs'!M124)</f>
        <v>0</v>
      </c>
      <c r="N124" s="125"/>
      <c r="O124" s="11"/>
      <c r="P124" s="125"/>
      <c r="Q124"/>
      <c r="R124"/>
      <c r="S124"/>
      <c r="T124" s="11"/>
      <c r="U124" s="11"/>
      <c r="V124" s="16"/>
      <c r="W124" s="127"/>
    </row>
    <row r="125" spans="2:23" ht="10.15" customHeight="1">
      <c r="B125" s="15"/>
      <c r="C125" s="11"/>
      <c r="D125" s="100"/>
      <c r="E125" s="41"/>
      <c r="F125" s="227" t="s">
        <v>57</v>
      </c>
      <c r="G125" s="11"/>
      <c r="H125" s="401">
        <f>SUM('L3.2 (IO rsv) tabs =&gt;:&lt;= L3.2 (IO rsv) tabs'!H125)</f>
        <v>0</v>
      </c>
      <c r="I125" s="401">
        <f>SUM('L3.2 (IO rsv) tabs =&gt;:&lt;= L3.2 (IO rsv) tabs'!I125)</f>
        <v>0</v>
      </c>
      <c r="J125" s="401">
        <f>SUM('L3.2 (IO rsv) tabs =&gt;:&lt;= L3.2 (IO rsv) tabs'!J125)</f>
        <v>0</v>
      </c>
      <c r="K125" s="402" t="s">
        <v>66</v>
      </c>
      <c r="L125" s="401">
        <f>SUM('L3.2 (IO rsv) tabs =&gt;:&lt;= L3.2 (IO rsv) tabs'!L125)</f>
        <v>0</v>
      </c>
      <c r="M125" s="401">
        <f>SUM('L3.2 (IO rsv) tabs =&gt;:&lt;= L3.2 (IO rsv) tabs'!M125)</f>
        <v>0</v>
      </c>
      <c r="N125" s="125"/>
      <c r="O125" s="11"/>
      <c r="P125" s="125"/>
      <c r="Q125"/>
      <c r="R125"/>
      <c r="S125"/>
      <c r="T125" s="11"/>
      <c r="U125" s="11"/>
      <c r="V125" s="16"/>
      <c r="W125" s="127"/>
    </row>
    <row r="126" spans="2:23" ht="10.15" customHeight="1">
      <c r="B126" s="15"/>
      <c r="C126" s="11"/>
      <c r="D126" s="100"/>
      <c r="E126" s="41"/>
      <c r="F126" s="227" t="s">
        <v>32</v>
      </c>
      <c r="G126" s="11"/>
      <c r="H126" s="401">
        <f>SUM('L3.2 (IO rsv) tabs =&gt;:&lt;= L3.2 (IO rsv) tabs'!H126)</f>
        <v>0</v>
      </c>
      <c r="I126" s="401">
        <f>SUM('L3.2 (IO rsv) tabs =&gt;:&lt;= L3.2 (IO rsv) tabs'!I126)</f>
        <v>0</v>
      </c>
      <c r="J126" s="401">
        <f>SUM('L3.2 (IO rsv) tabs =&gt;:&lt;= L3.2 (IO rsv) tabs'!J126)</f>
        <v>0</v>
      </c>
      <c r="K126" s="402" t="s">
        <v>66</v>
      </c>
      <c r="L126" s="401">
        <f>SUM('L3.2 (IO rsv) tabs =&gt;:&lt;= L3.2 (IO rsv) tabs'!L126)</f>
        <v>0</v>
      </c>
      <c r="M126" s="401">
        <f>SUM('L3.2 (IO rsv) tabs =&gt;:&lt;= L3.2 (IO rsv) tabs'!M126)</f>
        <v>0</v>
      </c>
      <c r="N126" s="125"/>
      <c r="O126" s="11"/>
      <c r="P126" s="125"/>
      <c r="Q126"/>
      <c r="R126"/>
      <c r="S126"/>
      <c r="T126" s="11"/>
      <c r="U126" s="11"/>
      <c r="V126" s="16"/>
      <c r="W126" s="127"/>
    </row>
    <row r="127" spans="2:23" ht="10.15" customHeight="1">
      <c r="B127" s="15"/>
      <c r="C127" s="11"/>
      <c r="D127" s="100"/>
      <c r="E127" s="41"/>
      <c r="F127" s="227" t="s">
        <v>8</v>
      </c>
      <c r="G127" s="11"/>
      <c r="H127" s="401">
        <f>SUM('L3.2 (IO rsv) tabs =&gt;:&lt;= L3.2 (IO rsv) tabs'!H127)</f>
        <v>0</v>
      </c>
      <c r="I127" s="401">
        <f>SUM('L3.2 (IO rsv) tabs =&gt;:&lt;= L3.2 (IO rsv) tabs'!I127)</f>
        <v>0</v>
      </c>
      <c r="J127" s="401">
        <f>SUM('L3.2 (IO rsv) tabs =&gt;:&lt;= L3.2 (IO rsv) tabs'!J127)</f>
        <v>0</v>
      </c>
      <c r="K127" s="401">
        <f>SUM('L3.2 (IO rsv) tabs =&gt;:&lt;= L3.2 (IO rsv) tabs'!K127)</f>
        <v>0</v>
      </c>
      <c r="L127" s="401">
        <f>SUM('L3.2 (IO rsv) tabs =&gt;:&lt;= L3.2 (IO rsv) tabs'!L127)</f>
        <v>0</v>
      </c>
      <c r="M127" s="401">
        <f>SUM('L3.2 (IO rsv) tabs =&gt;:&lt;= L3.2 (IO rsv) tabs'!M127)</f>
        <v>0</v>
      </c>
      <c r="N127" s="125"/>
      <c r="O127" s="11"/>
      <c r="P127" s="125"/>
      <c r="Q127"/>
      <c r="R127"/>
      <c r="S127"/>
      <c r="T127" s="11"/>
      <c r="U127" s="11"/>
      <c r="V127" s="16"/>
      <c r="W127" s="127"/>
    </row>
    <row r="128" spans="2:23" ht="10.15" customHeight="1">
      <c r="B128" s="15"/>
      <c r="C128" s="11"/>
      <c r="D128" s="100"/>
      <c r="E128" s="160" t="s">
        <v>15</v>
      </c>
      <c r="F128" s="42"/>
      <c r="G128" s="11"/>
      <c r="H128" s="139"/>
      <c r="I128" s="139"/>
      <c r="J128" s="139"/>
      <c r="K128" s="139"/>
      <c r="L128" s="139"/>
      <c r="M128" s="139"/>
      <c r="N128" s="125"/>
      <c r="O128" s="11"/>
      <c r="P128" s="125"/>
      <c r="Q128"/>
      <c r="R128"/>
      <c r="S128"/>
      <c r="T128" s="11"/>
      <c r="U128" s="11"/>
      <c r="V128" s="16"/>
      <c r="W128" s="127"/>
    </row>
    <row r="129" spans="2:23" ht="10.15" customHeight="1">
      <c r="B129" s="15"/>
      <c r="C129" s="11"/>
      <c r="D129" s="100"/>
      <c r="E129" s="160"/>
      <c r="F129" s="42" t="s">
        <v>360</v>
      </c>
      <c r="G129" s="11"/>
      <c r="H129" s="139"/>
      <c r="I129" s="139"/>
      <c r="J129" s="139"/>
      <c r="K129" s="139"/>
      <c r="L129" s="139"/>
      <c r="M129" s="139"/>
      <c r="N129" s="125"/>
      <c r="O129" s="11"/>
      <c r="P129" s="125"/>
      <c r="Q129"/>
      <c r="R129"/>
      <c r="S129"/>
      <c r="T129" s="11"/>
      <c r="U129" s="11"/>
      <c r="V129" s="16"/>
      <c r="W129" s="127"/>
    </row>
    <row r="130" spans="2:23" ht="10.15" customHeight="1">
      <c r="B130" s="15"/>
      <c r="C130" s="11"/>
      <c r="D130" s="100"/>
      <c r="E130" s="160"/>
      <c r="F130" s="227" t="s">
        <v>16</v>
      </c>
      <c r="G130" s="11"/>
      <c r="H130" s="401">
        <f>SUM('L3.2 (IO rsv) tabs =&gt;:&lt;= L3.2 (IO rsv) tabs'!H130)</f>
        <v>0</v>
      </c>
      <c r="I130" s="401">
        <f>SUM('L3.2 (IO rsv) tabs =&gt;:&lt;= L3.2 (IO rsv) tabs'!I130)</f>
        <v>0</v>
      </c>
      <c r="J130" s="401">
        <f>SUM('L3.2 (IO rsv) tabs =&gt;:&lt;= L3.2 (IO rsv) tabs'!J130)</f>
        <v>0</v>
      </c>
      <c r="K130" s="401">
        <f>SUM('L3.2 (IO rsv) tabs =&gt;:&lt;= L3.2 (IO rsv) tabs'!K130)</f>
        <v>0</v>
      </c>
      <c r="L130" s="401">
        <f>SUM('L3.2 (IO rsv) tabs =&gt;:&lt;= L3.2 (IO rsv) tabs'!L130)</f>
        <v>0</v>
      </c>
      <c r="M130" s="401">
        <f>SUM('L3.2 (IO rsv) tabs =&gt;:&lt;= L3.2 (IO rsv) tabs'!M130)</f>
        <v>0</v>
      </c>
      <c r="N130" s="125"/>
      <c r="O130" s="11"/>
      <c r="P130" s="125"/>
      <c r="Q130"/>
      <c r="R130"/>
      <c r="S130"/>
      <c r="T130" s="11"/>
      <c r="U130" s="11"/>
      <c r="V130" s="16"/>
      <c r="W130" s="127"/>
    </row>
    <row r="131" spans="2:23" ht="10.15" customHeight="1">
      <c r="B131" s="15"/>
      <c r="C131" s="11"/>
      <c r="D131" s="100"/>
      <c r="E131" s="41"/>
      <c r="F131" s="227"/>
      <c r="G131" s="11"/>
      <c r="H131" s="138"/>
      <c r="I131" s="138"/>
      <c r="J131" s="138"/>
      <c r="K131" s="138"/>
      <c r="L131" s="138"/>
      <c r="M131" s="138"/>
      <c r="N131" s="125"/>
      <c r="O131" s="127"/>
      <c r="P131" s="125"/>
      <c r="Q131"/>
      <c r="R131"/>
      <c r="S131"/>
      <c r="T131" s="11"/>
      <c r="U131" s="127"/>
      <c r="V131" s="16"/>
      <c r="W131" s="127"/>
    </row>
    <row r="132" spans="2:23" ht="10.15" customHeight="1">
      <c r="B132" s="15"/>
      <c r="C132" s="11"/>
      <c r="D132" s="100"/>
      <c r="E132" s="160"/>
      <c r="F132" s="42" t="s">
        <v>361</v>
      </c>
      <c r="G132" s="11"/>
      <c r="H132" s="139"/>
      <c r="I132" s="139"/>
      <c r="J132" s="139"/>
      <c r="K132" s="139"/>
      <c r="L132" s="139"/>
      <c r="M132" s="139"/>
      <c r="N132" s="125"/>
      <c r="O132" s="11"/>
      <c r="P132" s="125"/>
      <c r="Q132"/>
      <c r="R132"/>
      <c r="S132"/>
      <c r="T132" s="11"/>
      <c r="U132" s="11"/>
      <c r="V132" s="16"/>
      <c r="W132" s="127"/>
    </row>
    <row r="133" spans="2:23" ht="10.15" customHeight="1">
      <c r="B133" s="15"/>
      <c r="C133" s="11"/>
      <c r="D133" s="99"/>
      <c r="E133" s="239"/>
      <c r="F133" s="231" t="s">
        <v>16</v>
      </c>
      <c r="G133" s="11"/>
      <c r="H133" s="404">
        <f>SUM('L3.2 (IO rsv) tabs =&gt;:&lt;= L3.2 (IO rsv) tabs'!H133)</f>
        <v>0</v>
      </c>
      <c r="I133" s="404">
        <f>SUM('L3.2 (IO rsv) tabs =&gt;:&lt;= L3.2 (IO rsv) tabs'!I133)</f>
        <v>0</v>
      </c>
      <c r="J133" s="404">
        <f>SUM('L3.2 (IO rsv) tabs =&gt;:&lt;= L3.2 (IO rsv) tabs'!J133)</f>
        <v>0</v>
      </c>
      <c r="K133" s="404">
        <f>SUM('L3.2 (IO rsv) tabs =&gt;:&lt;= L3.2 (IO rsv) tabs'!K133)</f>
        <v>0</v>
      </c>
      <c r="L133" s="404">
        <f>SUM('L3.2 (IO rsv) tabs =&gt;:&lt;= L3.2 (IO rsv) tabs'!L133)</f>
        <v>0</v>
      </c>
      <c r="M133" s="404">
        <f>SUM('L3.2 (IO rsv) tabs =&gt;:&lt;= L3.2 (IO rsv) tabs'!M133)</f>
        <v>0</v>
      </c>
      <c r="N133" s="125"/>
      <c r="O133" s="11"/>
      <c r="P133" s="125"/>
      <c r="Q133"/>
      <c r="R133"/>
      <c r="S133"/>
      <c r="T133" s="11"/>
      <c r="U133" s="11"/>
      <c r="V133" s="16"/>
      <c r="W133" s="127"/>
    </row>
    <row r="134" spans="2:23" ht="10.15" customHeight="1">
      <c r="B134" s="15"/>
      <c r="C134" s="11"/>
      <c r="D134" s="11"/>
      <c r="E134" s="11"/>
      <c r="F134" s="11"/>
      <c r="G134" s="11"/>
      <c r="H134" s="126"/>
      <c r="I134" s="126"/>
      <c r="J134" s="126"/>
      <c r="K134" s="126"/>
      <c r="L134" s="126"/>
      <c r="M134" s="126"/>
      <c r="N134" s="126"/>
      <c r="O134" s="11"/>
      <c r="P134" s="126"/>
      <c r="Q134" s="126"/>
      <c r="R134" s="126"/>
      <c r="S134" s="126"/>
      <c r="T134" s="11"/>
      <c r="U134" s="11"/>
      <c r="V134" s="16"/>
      <c r="W134" s="127"/>
    </row>
    <row r="135" spans="2:23" ht="10.15" customHeight="1">
      <c r="B135" s="15"/>
      <c r="C135" s="189">
        <v>4</v>
      </c>
      <c r="D135" s="168" t="s">
        <v>294</v>
      </c>
      <c r="E135" s="168"/>
      <c r="F135" s="168"/>
      <c r="G135" s="168"/>
      <c r="H135" s="189"/>
      <c r="I135" s="189"/>
      <c r="J135" s="189"/>
      <c r="K135" s="189"/>
      <c r="L135" s="189"/>
      <c r="M135" s="189"/>
      <c r="N135" s="189"/>
      <c r="O135" s="168"/>
      <c r="P135" s="189"/>
      <c r="Q135" s="189"/>
      <c r="R135" s="189"/>
      <c r="S135" s="189"/>
      <c r="T135" s="168"/>
      <c r="U135" s="168"/>
      <c r="V135" s="16"/>
      <c r="W135" s="127"/>
    </row>
    <row r="136" spans="2:23" ht="10.15" customHeight="1">
      <c r="B136" s="15"/>
      <c r="C136" s="11"/>
      <c r="D136" s="96"/>
      <c r="E136" s="11"/>
      <c r="F136" s="11"/>
      <c r="G136" s="11"/>
      <c r="H136" s="126"/>
      <c r="I136" s="126"/>
      <c r="J136" s="126"/>
      <c r="K136" s="126"/>
      <c r="L136" s="126"/>
      <c r="M136" s="126"/>
      <c r="N136" s="126"/>
      <c r="O136" s="11"/>
      <c r="P136" s="126"/>
      <c r="Q136" s="126"/>
      <c r="R136" s="126"/>
      <c r="S136" s="126"/>
      <c r="T136" s="11"/>
      <c r="U136" s="11"/>
      <c r="V136" s="16"/>
      <c r="W136" s="127"/>
    </row>
    <row r="137" spans="2:23" ht="10.15" customHeight="1">
      <c r="B137" s="15"/>
      <c r="C137" s="11"/>
      <c r="D137" s="155" t="s">
        <v>0</v>
      </c>
      <c r="E137" s="188" t="s">
        <v>99</v>
      </c>
      <c r="F137" s="156"/>
      <c r="G137" s="127"/>
      <c r="H137" s="393" t="s">
        <v>386</v>
      </c>
      <c r="I137" s="393" t="s">
        <v>302</v>
      </c>
      <c r="J137" s="393" t="s">
        <v>356</v>
      </c>
      <c r="K137" s="393" t="s">
        <v>100</v>
      </c>
      <c r="L137" s="393" t="s">
        <v>101</v>
      </c>
      <c r="M137" s="126"/>
      <c r="N137" s="126"/>
      <c r="O137" s="11"/>
      <c r="P137" s="126"/>
      <c r="Q137" s="126"/>
      <c r="R137" s="126"/>
      <c r="S137" s="126"/>
      <c r="T137" s="11"/>
      <c r="U137" s="11"/>
      <c r="V137" s="16"/>
      <c r="W137" s="127"/>
    </row>
    <row r="138" spans="2:23" ht="10.15" customHeight="1">
      <c r="B138" s="15"/>
      <c r="C138" s="11"/>
      <c r="D138" s="97" t="s">
        <v>1</v>
      </c>
      <c r="E138" s="39" t="s">
        <v>357</v>
      </c>
      <c r="F138" s="40"/>
      <c r="G138" s="127"/>
      <c r="H138" s="405">
        <f>SUM(H32:H73)-SUM(H42:H47,H58:H63)</f>
        <v>0</v>
      </c>
      <c r="I138" s="405">
        <f>L3.1_Grp_CV!I138</f>
        <v>0</v>
      </c>
      <c r="J138" s="456" t="str">
        <f>IF(L3.1_Grp_CV!J138="","N/A",L3.1_Grp_CV!J138)</f>
        <v>N/A</v>
      </c>
      <c r="K138" s="412">
        <v>1</v>
      </c>
      <c r="L138" s="177" t="str">
        <f>IFERROR(IF(ABS(H138-I138)&lt;=K138,"OK","ERROR"),"ERROR")</f>
        <v>OK</v>
      </c>
      <c r="M138" s="126"/>
      <c r="N138" s="126"/>
      <c r="O138" s="11"/>
      <c r="P138" s="126"/>
      <c r="Q138" s="126"/>
      <c r="R138" s="126"/>
      <c r="S138" s="126"/>
      <c r="T138" s="11"/>
      <c r="U138" s="11"/>
      <c r="V138" s="16"/>
      <c r="W138" s="127"/>
    </row>
    <row r="139" spans="2:23" ht="10.15" customHeight="1">
      <c r="B139" s="15"/>
      <c r="C139" s="11"/>
      <c r="D139" s="100"/>
      <c r="E139" s="41" t="s">
        <v>70</v>
      </c>
      <c r="F139" s="42"/>
      <c r="G139" s="127"/>
      <c r="H139" s="407">
        <f>SUM(I32:I73)</f>
        <v>0</v>
      </c>
      <c r="I139" s="407">
        <f>L3.1_Grp_CV!I139</f>
        <v>0</v>
      </c>
      <c r="J139" s="459" t="str">
        <f>IF(L3.1_Grp_CV!J139="","N/A",L3.1_Grp_CV!J139)</f>
        <v>N/A</v>
      </c>
      <c r="K139" s="414">
        <v>1</v>
      </c>
      <c r="L139" s="178" t="str">
        <f t="shared" ref="L139:L140" si="0">IFERROR(IF(ABS(H139-I139)&lt;=K139,"OK","ERROR"),"ERROR")</f>
        <v>OK</v>
      </c>
      <c r="M139" s="126"/>
      <c r="N139" s="126"/>
      <c r="O139" s="11"/>
      <c r="P139" s="126"/>
      <c r="Q139" s="126"/>
      <c r="R139" s="126"/>
      <c r="S139" s="126"/>
      <c r="T139" s="11"/>
      <c r="U139" s="11"/>
      <c r="V139" s="16"/>
      <c r="W139" s="127"/>
    </row>
    <row r="140" spans="2:23" ht="10.15" customHeight="1">
      <c r="B140" s="15"/>
      <c r="C140" s="11"/>
      <c r="D140" s="100"/>
      <c r="E140" s="41" t="s">
        <v>121</v>
      </c>
      <c r="F140" s="42"/>
      <c r="G140" s="127"/>
      <c r="H140" s="407">
        <f>SUM(H141:H143)</f>
        <v>0</v>
      </c>
      <c r="I140" s="410"/>
      <c r="J140" s="457"/>
      <c r="K140" s="414">
        <v>1</v>
      </c>
      <c r="L140" s="178" t="str">
        <f t="shared" si="0"/>
        <v>OK</v>
      </c>
      <c r="M140" s="126"/>
      <c r="N140" s="126"/>
      <c r="O140" s="11"/>
      <c r="P140" s="126"/>
      <c r="Q140" s="126"/>
      <c r="R140" s="126"/>
      <c r="S140" s="126"/>
      <c r="T140" s="11"/>
      <c r="U140" s="11"/>
      <c r="V140" s="16"/>
      <c r="W140" s="127"/>
    </row>
    <row r="141" spans="2:23" ht="10.15" customHeight="1">
      <c r="B141" s="15"/>
      <c r="C141" s="11"/>
      <c r="D141" s="100"/>
      <c r="E141" s="41"/>
      <c r="F141" s="42" t="s">
        <v>718</v>
      </c>
      <c r="G141" s="127"/>
      <c r="H141" s="407">
        <f>SUM(J32:J73)</f>
        <v>0</v>
      </c>
      <c r="I141" s="406"/>
      <c r="J141" s="458"/>
      <c r="K141" s="413"/>
      <c r="L141" s="179"/>
      <c r="M141" s="126"/>
      <c r="N141" s="126"/>
      <c r="O141" s="11"/>
      <c r="P141" s="126"/>
      <c r="Q141" s="126"/>
      <c r="R141" s="126"/>
      <c r="S141" s="126"/>
      <c r="T141" s="11"/>
      <c r="U141" s="11"/>
      <c r="V141" s="16"/>
      <c r="W141" s="127"/>
    </row>
    <row r="142" spans="2:23" ht="10.15" customHeight="1">
      <c r="B142" s="15"/>
      <c r="C142" s="11"/>
      <c r="D142" s="100"/>
      <c r="E142" s="41"/>
      <c r="F142" s="42" t="s">
        <v>122</v>
      </c>
      <c r="G142" s="127"/>
      <c r="H142" s="410"/>
      <c r="I142" s="406"/>
      <c r="J142" s="458"/>
      <c r="K142" s="413"/>
      <c r="L142" s="179"/>
      <c r="M142" s="126"/>
      <c r="N142" s="126"/>
      <c r="O142" s="11"/>
      <c r="P142" s="126"/>
      <c r="Q142" s="126"/>
      <c r="R142" s="126"/>
      <c r="S142" s="126"/>
      <c r="T142" s="11"/>
      <c r="U142" s="11"/>
      <c r="V142" s="16"/>
      <c r="W142" s="127"/>
    </row>
    <row r="143" spans="2:23" ht="10.15" customHeight="1">
      <c r="B143" s="15"/>
      <c r="C143" s="11"/>
      <c r="D143" s="100"/>
      <c r="E143" s="41"/>
      <c r="F143" s="42" t="s">
        <v>714</v>
      </c>
      <c r="G143" s="127"/>
      <c r="H143" s="410"/>
      <c r="I143" s="406"/>
      <c r="J143" s="458"/>
      <c r="K143" s="413"/>
      <c r="L143" s="179"/>
      <c r="M143" s="126"/>
      <c r="N143" s="126"/>
      <c r="O143" s="11"/>
      <c r="P143" s="126"/>
      <c r="Q143" s="126"/>
      <c r="R143" s="126"/>
      <c r="S143" s="126"/>
      <c r="T143" s="11"/>
      <c r="U143" s="11"/>
      <c r="V143" s="16"/>
      <c r="W143" s="127"/>
    </row>
    <row r="144" spans="2:23" ht="10.15" customHeight="1">
      <c r="B144" s="15"/>
      <c r="C144" s="11"/>
      <c r="D144" s="100"/>
      <c r="E144" s="41" t="s">
        <v>69</v>
      </c>
      <c r="F144" s="42"/>
      <c r="G144" s="127"/>
      <c r="H144" s="407">
        <f>SUM(K32:K73)</f>
        <v>0</v>
      </c>
      <c r="I144" s="407">
        <f>L3.1_Grp_CV!I144</f>
        <v>0</v>
      </c>
      <c r="J144" s="459" t="str">
        <f>IF(L3.1_Grp_CV!J144="","N/A",L3.1_Grp_CV!J144)</f>
        <v>N/A</v>
      </c>
      <c r="K144" s="414">
        <v>1</v>
      </c>
      <c r="L144" s="178" t="str">
        <f t="shared" ref="L144:L148" si="1">IFERROR(IF(ABS(H144-I144)&lt;=K144,"OK","ERROR"),"ERROR")</f>
        <v>OK</v>
      </c>
      <c r="M144" s="126"/>
      <c r="N144" s="126"/>
      <c r="O144" s="11"/>
      <c r="P144" s="126"/>
      <c r="Q144" s="126"/>
      <c r="R144" s="126"/>
      <c r="S144" s="126"/>
      <c r="T144" s="11"/>
      <c r="U144" s="11"/>
      <c r="V144" s="16"/>
      <c r="W144" s="127"/>
    </row>
    <row r="145" spans="2:23" ht="10.15" customHeight="1">
      <c r="B145" s="15"/>
      <c r="C145" s="11"/>
      <c r="D145" s="99"/>
      <c r="E145" s="43" t="s">
        <v>13</v>
      </c>
      <c r="F145" s="44"/>
      <c r="G145" s="127"/>
      <c r="H145" s="408">
        <f>SUM(L32:L73)</f>
        <v>0</v>
      </c>
      <c r="I145" s="408">
        <f>L3.1_Grp_CV!I145</f>
        <v>0</v>
      </c>
      <c r="J145" s="460" t="str">
        <f>IF(L3.1_Grp_CV!J145="","N/A",L3.1_Grp_CV!J145)</f>
        <v>N/A</v>
      </c>
      <c r="K145" s="415">
        <v>1</v>
      </c>
      <c r="L145" s="180" t="str">
        <f t="shared" si="1"/>
        <v>OK</v>
      </c>
      <c r="M145" s="126"/>
      <c r="N145" s="126"/>
      <c r="O145" s="11"/>
      <c r="P145" s="126"/>
      <c r="Q145" s="126"/>
      <c r="R145" s="126"/>
      <c r="S145" s="126"/>
      <c r="T145" s="11"/>
      <c r="U145" s="11"/>
      <c r="V145" s="16"/>
      <c r="W145" s="127"/>
    </row>
    <row r="146" spans="2:23" ht="10.15" customHeight="1">
      <c r="B146" s="15"/>
      <c r="C146" s="11"/>
      <c r="D146" s="97" t="s">
        <v>18</v>
      </c>
      <c r="E146" s="39" t="s">
        <v>58</v>
      </c>
      <c r="F146" s="40"/>
      <c r="G146" s="127"/>
      <c r="H146" s="405">
        <f>H74</f>
        <v>0</v>
      </c>
      <c r="I146" s="405">
        <f>L3.1_Grp_CV!I146</f>
        <v>0</v>
      </c>
      <c r="J146" s="456" t="str">
        <f>IF(L3.1_Grp_CV!J146="","N/A",L3.1_Grp_CV!J146)</f>
        <v>N/A</v>
      </c>
      <c r="K146" s="412">
        <v>1</v>
      </c>
      <c r="L146" s="177" t="str">
        <f t="shared" si="1"/>
        <v>OK</v>
      </c>
      <c r="M146" s="126"/>
      <c r="N146" s="126"/>
      <c r="O146" s="11"/>
      <c r="P146" s="126"/>
      <c r="Q146" s="126"/>
      <c r="R146" s="126"/>
      <c r="S146" s="126"/>
      <c r="T146" s="11"/>
      <c r="U146" s="11"/>
      <c r="V146" s="16"/>
      <c r="W146" s="127"/>
    </row>
    <row r="147" spans="2:23" ht="10.15" customHeight="1">
      <c r="B147" s="15"/>
      <c r="C147" s="11"/>
      <c r="D147" s="100"/>
      <c r="E147" s="41" t="s">
        <v>70</v>
      </c>
      <c r="F147" s="42"/>
      <c r="G147" s="127"/>
      <c r="H147" s="407">
        <f>I74</f>
        <v>0</v>
      </c>
      <c r="I147" s="407">
        <f>L3.1_Grp_CV!I147</f>
        <v>0</v>
      </c>
      <c r="J147" s="459" t="str">
        <f>IF(L3.1_Grp_CV!J147="","N/A",L3.1_Grp_CV!J147)</f>
        <v>N/A</v>
      </c>
      <c r="K147" s="414">
        <v>1</v>
      </c>
      <c r="L147" s="178" t="str">
        <f t="shared" si="1"/>
        <v>OK</v>
      </c>
      <c r="M147" s="126"/>
      <c r="N147" s="126"/>
      <c r="O147" s="11"/>
      <c r="P147" s="126"/>
      <c r="Q147" s="126"/>
      <c r="R147" s="126"/>
      <c r="S147" s="126"/>
      <c r="T147" s="11"/>
      <c r="U147" s="11"/>
      <c r="V147" s="16"/>
      <c r="W147" s="127"/>
    </row>
    <row r="148" spans="2:23" ht="10.15" customHeight="1">
      <c r="B148" s="15"/>
      <c r="C148" s="11"/>
      <c r="D148" s="100"/>
      <c r="E148" s="41" t="s">
        <v>121</v>
      </c>
      <c r="F148" s="42"/>
      <c r="G148" s="127"/>
      <c r="H148" s="407">
        <f>SUM(H149:H151)</f>
        <v>0</v>
      </c>
      <c r="I148" s="410"/>
      <c r="J148" s="457"/>
      <c r="K148" s="414">
        <v>1</v>
      </c>
      <c r="L148" s="178" t="str">
        <f t="shared" si="1"/>
        <v>OK</v>
      </c>
      <c r="M148" s="126"/>
      <c r="N148" s="126"/>
      <c r="O148" s="11"/>
      <c r="P148" s="126"/>
      <c r="Q148" s="126"/>
      <c r="R148" s="126"/>
      <c r="S148" s="126"/>
      <c r="T148" s="11"/>
      <c r="U148" s="11"/>
      <c r="V148" s="16"/>
      <c r="W148" s="127"/>
    </row>
    <row r="149" spans="2:23" ht="10.15" customHeight="1">
      <c r="B149" s="15"/>
      <c r="C149" s="11"/>
      <c r="D149" s="100"/>
      <c r="E149" s="41"/>
      <c r="F149" s="42" t="s">
        <v>29</v>
      </c>
      <c r="G149" s="127"/>
      <c r="H149" s="407">
        <f>J74</f>
        <v>0</v>
      </c>
      <c r="I149" s="406"/>
      <c r="J149" s="458"/>
      <c r="K149" s="413"/>
      <c r="L149" s="179"/>
      <c r="M149" s="126"/>
      <c r="N149" s="126"/>
      <c r="O149" s="11"/>
      <c r="P149" s="126"/>
      <c r="Q149" s="126"/>
      <c r="R149" s="126"/>
      <c r="S149" s="126"/>
      <c r="T149" s="11"/>
      <c r="U149" s="11"/>
      <c r="V149" s="16"/>
      <c r="W149" s="127"/>
    </row>
    <row r="150" spans="2:23" ht="10.15" customHeight="1">
      <c r="B150" s="15"/>
      <c r="C150" s="11"/>
      <c r="D150" s="100"/>
      <c r="E150" s="41"/>
      <c r="F150" s="42" t="s">
        <v>122</v>
      </c>
      <c r="G150" s="127"/>
      <c r="H150" s="410"/>
      <c r="I150" s="406"/>
      <c r="J150" s="458"/>
      <c r="K150" s="413"/>
      <c r="L150" s="179"/>
      <c r="M150" s="126"/>
      <c r="N150" s="126"/>
      <c r="O150" s="11"/>
      <c r="P150" s="126"/>
      <c r="Q150" s="126"/>
      <c r="R150" s="126"/>
      <c r="S150" s="126"/>
      <c r="T150" s="11"/>
      <c r="U150" s="11"/>
      <c r="V150" s="16"/>
      <c r="W150" s="127"/>
    </row>
    <row r="151" spans="2:23" ht="10.15" customHeight="1">
      <c r="B151" s="15"/>
      <c r="C151" s="11"/>
      <c r="D151" s="100"/>
      <c r="E151" s="41"/>
      <c r="F151" s="42" t="s">
        <v>714</v>
      </c>
      <c r="G151" s="127"/>
      <c r="H151" s="410"/>
      <c r="I151" s="406"/>
      <c r="J151" s="458"/>
      <c r="K151" s="413"/>
      <c r="L151" s="179"/>
      <c r="M151" s="126"/>
      <c r="N151" s="126"/>
      <c r="O151" s="11"/>
      <c r="P151" s="126"/>
      <c r="Q151" s="126"/>
      <c r="R151" s="126"/>
      <c r="S151" s="126"/>
      <c r="T151" s="11"/>
      <c r="U151" s="11"/>
      <c r="V151" s="16"/>
      <c r="W151" s="127"/>
    </row>
    <row r="152" spans="2:23" ht="10.15" customHeight="1">
      <c r="B152" s="15"/>
      <c r="C152" s="11"/>
      <c r="D152" s="99"/>
      <c r="E152" s="43" t="s">
        <v>13</v>
      </c>
      <c r="F152" s="44"/>
      <c r="G152" s="127"/>
      <c r="H152" s="408">
        <f>L74</f>
        <v>0</v>
      </c>
      <c r="I152" s="408">
        <f>L3.1_Grp_CV!I152</f>
        <v>0</v>
      </c>
      <c r="J152" s="460" t="str">
        <f>IF(L3.1_Grp_CV!J152="","N/A",L3.1_Grp_CV!J152)</f>
        <v>N/A</v>
      </c>
      <c r="K152" s="415">
        <v>1</v>
      </c>
      <c r="L152" s="180" t="str">
        <f t="shared" ref="L152:L161" si="2">IFERROR(IF(ABS(H152-I152)&lt;=K152,"OK","ERROR"),"ERROR")</f>
        <v>OK</v>
      </c>
      <c r="M152" s="126"/>
      <c r="N152" s="126"/>
      <c r="O152" s="11"/>
      <c r="P152" s="126"/>
      <c r="Q152" s="126"/>
      <c r="R152" s="126"/>
      <c r="S152" s="126"/>
      <c r="T152" s="11"/>
      <c r="U152" s="11"/>
      <c r="V152" s="16"/>
      <c r="W152" s="127"/>
    </row>
    <row r="153" spans="2:23" ht="10.15" customHeight="1">
      <c r="B153" s="15"/>
      <c r="C153" s="11"/>
      <c r="D153" s="97" t="s">
        <v>28</v>
      </c>
      <c r="E153" s="39" t="s">
        <v>58</v>
      </c>
      <c r="F153" s="40"/>
      <c r="G153" s="127"/>
      <c r="H153" s="405">
        <f>H89</f>
        <v>0</v>
      </c>
      <c r="I153" s="405">
        <f>L3.1_Grp_CV!I153</f>
        <v>0</v>
      </c>
      <c r="J153" s="456" t="str">
        <f>IF(L3.1_Grp_CV!J153="","N/A",L3.1_Grp_CV!J153)</f>
        <v>N/A</v>
      </c>
      <c r="K153" s="412">
        <v>1</v>
      </c>
      <c r="L153" s="177" t="str">
        <f t="shared" si="2"/>
        <v>OK</v>
      </c>
      <c r="M153" s="126"/>
      <c r="N153" s="126"/>
      <c r="O153" s="11"/>
      <c r="P153" s="126"/>
      <c r="Q153" s="126"/>
      <c r="R153" s="126"/>
      <c r="S153" s="126"/>
      <c r="T153" s="11"/>
      <c r="U153" s="11"/>
      <c r="V153" s="16"/>
      <c r="W153" s="127"/>
    </row>
    <row r="154" spans="2:23" ht="10.15" customHeight="1">
      <c r="B154" s="15"/>
      <c r="C154" s="11"/>
      <c r="D154" s="100"/>
      <c r="E154" s="41" t="s">
        <v>70</v>
      </c>
      <c r="F154" s="42"/>
      <c r="G154" s="127"/>
      <c r="H154" s="407">
        <f>I89</f>
        <v>0</v>
      </c>
      <c r="I154" s="407">
        <f>L3.1_Grp_CV!I154</f>
        <v>0</v>
      </c>
      <c r="J154" s="459" t="str">
        <f>IF(L3.1_Grp_CV!J154="","N/A",L3.1_Grp_CV!J154)</f>
        <v>N/A</v>
      </c>
      <c r="K154" s="414">
        <v>1</v>
      </c>
      <c r="L154" s="178" t="str">
        <f t="shared" si="2"/>
        <v>OK</v>
      </c>
      <c r="M154" s="126"/>
      <c r="N154" s="126"/>
      <c r="O154" s="11"/>
      <c r="P154" s="126"/>
      <c r="Q154" s="126"/>
      <c r="R154" s="126"/>
      <c r="S154" s="126"/>
      <c r="T154" s="11"/>
      <c r="U154" s="11"/>
      <c r="V154" s="16"/>
      <c r="W154" s="127"/>
    </row>
    <row r="155" spans="2:23" ht="10.15" hidden="1" customHeight="1">
      <c r="B155" s="15"/>
      <c r="C155" s="11"/>
      <c r="D155" s="100"/>
      <c r="E155" s="41" t="s">
        <v>53</v>
      </c>
      <c r="F155" s="42"/>
      <c r="G155" s="127"/>
      <c r="H155" s="406"/>
      <c r="I155" s="406"/>
      <c r="J155" s="458"/>
      <c r="K155" s="413"/>
      <c r="L155" s="179" t="str">
        <f t="shared" si="2"/>
        <v>OK</v>
      </c>
      <c r="M155" s="126"/>
      <c r="N155" s="126"/>
      <c r="O155" s="11"/>
      <c r="P155" s="126"/>
      <c r="Q155" s="126"/>
      <c r="R155" s="126"/>
      <c r="S155" s="126"/>
      <c r="T155" s="11"/>
      <c r="U155" s="11"/>
      <c r="V155" s="16"/>
      <c r="W155" s="127"/>
    </row>
    <row r="156" spans="2:23" ht="10.15" customHeight="1">
      <c r="B156" s="15"/>
      <c r="C156" s="11"/>
      <c r="D156" s="100"/>
      <c r="E156" s="41" t="s">
        <v>557</v>
      </c>
      <c r="F156" s="42"/>
      <c r="G156" s="127"/>
      <c r="H156" s="407">
        <f>J89</f>
        <v>0</v>
      </c>
      <c r="I156" s="410"/>
      <c r="J156" s="457"/>
      <c r="K156" s="414">
        <v>1</v>
      </c>
      <c r="L156" s="178" t="str">
        <f t="shared" si="2"/>
        <v>OK</v>
      </c>
      <c r="M156" s="126"/>
      <c r="N156" s="126"/>
      <c r="O156" s="11"/>
      <c r="P156" s="126"/>
      <c r="Q156" s="126"/>
      <c r="R156" s="126"/>
      <c r="S156" s="126"/>
      <c r="T156" s="11"/>
      <c r="U156" s="11"/>
      <c r="V156" s="16"/>
      <c r="W156" s="127"/>
    </row>
    <row r="157" spans="2:23" ht="10.15" customHeight="1">
      <c r="B157" s="15"/>
      <c r="C157" s="11"/>
      <c r="D157" s="100"/>
      <c r="E157" s="41" t="s">
        <v>69</v>
      </c>
      <c r="F157" s="42"/>
      <c r="G157" s="127"/>
      <c r="H157" s="407">
        <f>K89</f>
        <v>0</v>
      </c>
      <c r="I157" s="407">
        <f>L3.1_Grp_CV!I157</f>
        <v>0</v>
      </c>
      <c r="J157" s="459" t="str">
        <f>IF(L3.1_Grp_CV!J157="","N/A",L3.1_Grp_CV!J157)</f>
        <v>N/A</v>
      </c>
      <c r="K157" s="414">
        <v>1</v>
      </c>
      <c r="L157" s="178" t="str">
        <f t="shared" si="2"/>
        <v>OK</v>
      </c>
      <c r="M157" s="126"/>
      <c r="N157" s="126"/>
      <c r="O157" s="11"/>
      <c r="P157" s="126"/>
      <c r="Q157" s="126"/>
      <c r="R157" s="126"/>
      <c r="S157" s="126"/>
      <c r="T157" s="11"/>
      <c r="U157" s="11"/>
      <c r="V157" s="16"/>
      <c r="W157" s="127"/>
    </row>
    <row r="158" spans="2:23" ht="10.15" customHeight="1">
      <c r="B158" s="15"/>
      <c r="C158" s="11"/>
      <c r="D158" s="99"/>
      <c r="E158" s="43" t="s">
        <v>13</v>
      </c>
      <c r="F158" s="44"/>
      <c r="G158" s="127"/>
      <c r="H158" s="408">
        <f>L89</f>
        <v>0</v>
      </c>
      <c r="I158" s="408">
        <f>L3.1_Grp_CV!I158</f>
        <v>0</v>
      </c>
      <c r="J158" s="460" t="str">
        <f>IF(L3.1_Grp_CV!J158="","N/A",L3.1_Grp_CV!J158)</f>
        <v>N/A</v>
      </c>
      <c r="K158" s="415">
        <v>1</v>
      </c>
      <c r="L158" s="180" t="str">
        <f t="shared" si="2"/>
        <v>OK</v>
      </c>
      <c r="M158" s="126"/>
      <c r="N158" s="126"/>
      <c r="O158" s="11"/>
      <c r="P158" s="126"/>
      <c r="Q158" s="126"/>
      <c r="R158" s="126"/>
      <c r="S158" s="126"/>
      <c r="T158" s="11"/>
      <c r="U158" s="11"/>
      <c r="V158" s="16"/>
      <c r="W158" s="127"/>
    </row>
    <row r="159" spans="2:23" ht="10.15" customHeight="1">
      <c r="B159" s="15"/>
      <c r="C159" s="11"/>
      <c r="D159" s="97" t="s">
        <v>20</v>
      </c>
      <c r="E159" s="39" t="s">
        <v>58</v>
      </c>
      <c r="F159" s="40"/>
      <c r="G159" s="127"/>
      <c r="H159" s="405">
        <f>SUM(H75:H80)</f>
        <v>0</v>
      </c>
      <c r="I159" s="405">
        <f>L3.1_Grp_CV!I159</f>
        <v>0</v>
      </c>
      <c r="J159" s="456" t="str">
        <f>IF(L3.1_Grp_CV!J159="","N/A",L3.1_Grp_CV!J159)</f>
        <v>N/A</v>
      </c>
      <c r="K159" s="412">
        <v>1</v>
      </c>
      <c r="L159" s="177" t="str">
        <f t="shared" si="2"/>
        <v>OK</v>
      </c>
      <c r="M159" s="126"/>
      <c r="N159" s="126"/>
      <c r="O159" s="11"/>
      <c r="P159" s="126"/>
      <c r="Q159" s="126"/>
      <c r="R159" s="126"/>
      <c r="S159" s="126"/>
      <c r="T159" s="11"/>
      <c r="U159" s="11"/>
      <c r="V159" s="16"/>
      <c r="W159" s="127"/>
    </row>
    <row r="160" spans="2:23" ht="10.15" customHeight="1">
      <c r="B160" s="15"/>
      <c r="C160" s="11"/>
      <c r="D160" s="100"/>
      <c r="E160" s="41" t="s">
        <v>70</v>
      </c>
      <c r="F160" s="42"/>
      <c r="G160" s="127"/>
      <c r="H160" s="407">
        <f>SUM(I75:I80)</f>
        <v>0</v>
      </c>
      <c r="I160" s="407">
        <f>L3.1_Grp_CV!I160</f>
        <v>0</v>
      </c>
      <c r="J160" s="459" t="str">
        <f>IF(L3.1_Grp_CV!J160="","N/A",L3.1_Grp_CV!J160)</f>
        <v>N/A</v>
      </c>
      <c r="K160" s="414">
        <v>1</v>
      </c>
      <c r="L160" s="178" t="str">
        <f t="shared" si="2"/>
        <v>OK</v>
      </c>
      <c r="M160" s="126"/>
      <c r="N160" s="126"/>
      <c r="O160" s="11"/>
      <c r="P160" s="126"/>
      <c r="Q160" s="126"/>
      <c r="R160" s="126"/>
      <c r="S160" s="126"/>
      <c r="T160" s="11"/>
      <c r="U160" s="11"/>
      <c r="V160" s="16"/>
      <c r="W160" s="127"/>
    </row>
    <row r="161" spans="2:23" ht="10.15" customHeight="1">
      <c r="B161" s="15"/>
      <c r="C161" s="11"/>
      <c r="D161" s="100"/>
      <c r="E161" s="41" t="s">
        <v>121</v>
      </c>
      <c r="F161" s="42"/>
      <c r="G161" s="127"/>
      <c r="H161" s="407">
        <f>SUM(H162:H164)</f>
        <v>0</v>
      </c>
      <c r="I161" s="410"/>
      <c r="J161" s="457"/>
      <c r="K161" s="414">
        <v>1</v>
      </c>
      <c r="L161" s="178" t="str">
        <f t="shared" si="2"/>
        <v>OK</v>
      </c>
      <c r="M161" s="126"/>
      <c r="N161" s="126"/>
      <c r="O161" s="11"/>
      <c r="P161" s="126"/>
      <c r="Q161" s="126"/>
      <c r="R161" s="126"/>
      <c r="S161" s="126"/>
      <c r="T161" s="11"/>
      <c r="U161" s="11"/>
      <c r="V161" s="16"/>
      <c r="W161" s="127"/>
    </row>
    <row r="162" spans="2:23" ht="10.15" customHeight="1">
      <c r="B162" s="15"/>
      <c r="C162" s="11"/>
      <c r="D162" s="100"/>
      <c r="E162" s="41"/>
      <c r="F162" s="42" t="s">
        <v>29</v>
      </c>
      <c r="G162" s="127"/>
      <c r="H162" s="407">
        <f>SUM(J75:J80)</f>
        <v>0</v>
      </c>
      <c r="I162" s="406"/>
      <c r="J162" s="458"/>
      <c r="K162" s="413"/>
      <c r="L162" s="179"/>
      <c r="M162" s="126"/>
      <c r="N162" s="126"/>
      <c r="O162" s="11"/>
      <c r="P162" s="126"/>
      <c r="Q162" s="126"/>
      <c r="R162" s="126"/>
      <c r="S162" s="126"/>
      <c r="T162" s="11"/>
      <c r="U162" s="11"/>
      <c r="V162" s="16"/>
      <c r="W162" s="127"/>
    </row>
    <row r="163" spans="2:23" ht="10.15" customHeight="1">
      <c r="B163" s="15"/>
      <c r="C163" s="11"/>
      <c r="D163" s="100"/>
      <c r="E163" s="41"/>
      <c r="F163" s="42" t="s">
        <v>122</v>
      </c>
      <c r="G163" s="127"/>
      <c r="H163" s="410"/>
      <c r="I163" s="406"/>
      <c r="J163" s="458"/>
      <c r="K163" s="413"/>
      <c r="L163" s="179"/>
      <c r="M163" s="126"/>
      <c r="N163" s="126"/>
      <c r="O163" s="11"/>
      <c r="P163" s="126"/>
      <c r="Q163" s="126"/>
      <c r="R163" s="126"/>
      <c r="S163" s="126"/>
      <c r="T163" s="11"/>
      <c r="U163" s="11"/>
      <c r="V163" s="16"/>
      <c r="W163" s="127"/>
    </row>
    <row r="164" spans="2:23" ht="10.15" customHeight="1">
      <c r="B164" s="15"/>
      <c r="C164" s="11"/>
      <c r="D164" s="100"/>
      <c r="E164" s="41"/>
      <c r="F164" s="42" t="s">
        <v>714</v>
      </c>
      <c r="G164" s="127"/>
      <c r="H164" s="410"/>
      <c r="I164" s="406"/>
      <c r="J164" s="458"/>
      <c r="K164" s="413"/>
      <c r="L164" s="179"/>
      <c r="M164" s="126"/>
      <c r="N164" s="126"/>
      <c r="O164" s="11"/>
      <c r="P164" s="126"/>
      <c r="Q164" s="126"/>
      <c r="R164" s="126"/>
      <c r="S164" s="126"/>
      <c r="T164" s="11"/>
      <c r="U164" s="11"/>
      <c r="V164" s="16"/>
      <c r="W164" s="127"/>
    </row>
    <row r="165" spans="2:23" ht="10.15" customHeight="1">
      <c r="B165" s="15"/>
      <c r="C165" s="11"/>
      <c r="D165" s="99"/>
      <c r="E165" s="43" t="s">
        <v>13</v>
      </c>
      <c r="F165" s="44"/>
      <c r="G165" s="127"/>
      <c r="H165" s="408">
        <f>SUM(L75:L80)</f>
        <v>0</v>
      </c>
      <c r="I165" s="408">
        <f>L3.1_Grp_CV!I165</f>
        <v>0</v>
      </c>
      <c r="J165" s="460" t="str">
        <f>IF(L3.1_Grp_CV!J165="","N/A",L3.1_Grp_CV!J165)</f>
        <v>N/A</v>
      </c>
      <c r="K165" s="415">
        <v>1</v>
      </c>
      <c r="L165" s="180" t="str">
        <f t="shared" ref="L165:L168" si="3">IFERROR(IF(ABS(H165-I165)&lt;=K165,"OK","ERROR"),"ERROR")</f>
        <v>OK</v>
      </c>
      <c r="M165" s="126"/>
      <c r="N165" s="126"/>
      <c r="O165" s="11"/>
      <c r="P165" s="126"/>
      <c r="Q165" s="126"/>
      <c r="R165" s="126"/>
      <c r="S165" s="126"/>
      <c r="T165" s="11"/>
      <c r="U165" s="11"/>
      <c r="V165" s="16"/>
      <c r="W165" s="127"/>
    </row>
    <row r="166" spans="2:23" ht="10.15" customHeight="1">
      <c r="B166" s="15"/>
      <c r="C166" s="11"/>
      <c r="D166" s="97" t="s">
        <v>24</v>
      </c>
      <c r="E166" s="39" t="s">
        <v>58</v>
      </c>
      <c r="F166" s="40"/>
      <c r="G166" s="127"/>
      <c r="H166" s="405">
        <f>H81</f>
        <v>0</v>
      </c>
      <c r="I166" s="405">
        <f>L3.1_Grp_CV!I166</f>
        <v>0</v>
      </c>
      <c r="J166" s="456" t="str">
        <f>IF(L3.1_Grp_CV!J166="","N/A",L3.1_Grp_CV!J166)</f>
        <v>N/A</v>
      </c>
      <c r="K166" s="412">
        <v>1</v>
      </c>
      <c r="L166" s="177" t="str">
        <f t="shared" si="3"/>
        <v>OK</v>
      </c>
      <c r="M166" s="126"/>
      <c r="N166" s="126"/>
      <c r="O166" s="11"/>
      <c r="P166" s="126"/>
      <c r="Q166" s="126"/>
      <c r="R166" s="126"/>
      <c r="S166" s="126"/>
      <c r="T166" s="11"/>
      <c r="U166" s="11"/>
      <c r="V166" s="16"/>
      <c r="W166" s="127"/>
    </row>
    <row r="167" spans="2:23" ht="10.15" customHeight="1">
      <c r="B167" s="15"/>
      <c r="C167" s="11"/>
      <c r="D167" s="100"/>
      <c r="E167" s="41" t="s">
        <v>102</v>
      </c>
      <c r="F167" s="42"/>
      <c r="G167" s="127"/>
      <c r="H167" s="407">
        <f>I81</f>
        <v>0</v>
      </c>
      <c r="I167" s="407">
        <f>L3.1_Grp_CV!I167</f>
        <v>0</v>
      </c>
      <c r="J167" s="459" t="str">
        <f>IF(L3.1_Grp_CV!J167="","N/A",L3.1_Grp_CV!J167)</f>
        <v>N/A</v>
      </c>
      <c r="K167" s="414">
        <v>1</v>
      </c>
      <c r="L167" s="178" t="str">
        <f t="shared" si="3"/>
        <v>OK</v>
      </c>
      <c r="M167" s="126"/>
      <c r="N167" s="126"/>
      <c r="O167" s="11"/>
      <c r="P167" s="126"/>
      <c r="Q167" s="126"/>
      <c r="R167" s="126"/>
      <c r="S167" s="126"/>
      <c r="T167" s="11"/>
      <c r="U167" s="11"/>
      <c r="V167" s="16"/>
      <c r="W167" s="127"/>
    </row>
    <row r="168" spans="2:23" ht="10.15" customHeight="1">
      <c r="B168" s="15"/>
      <c r="C168" s="11"/>
      <c r="D168" s="100"/>
      <c r="E168" s="41" t="s">
        <v>121</v>
      </c>
      <c r="F168" s="42"/>
      <c r="G168" s="127"/>
      <c r="H168" s="407">
        <f>SUM(H169:H171)</f>
        <v>0</v>
      </c>
      <c r="I168" s="410"/>
      <c r="J168" s="457"/>
      <c r="K168" s="414">
        <v>1</v>
      </c>
      <c r="L168" s="178" t="str">
        <f t="shared" si="3"/>
        <v>OK</v>
      </c>
      <c r="M168" s="126"/>
      <c r="N168" s="126"/>
      <c r="O168" s="11"/>
      <c r="P168" s="126"/>
      <c r="Q168" s="126"/>
      <c r="R168" s="126"/>
      <c r="S168" s="126"/>
      <c r="T168" s="11"/>
      <c r="U168" s="11"/>
      <c r="V168" s="16"/>
      <c r="W168" s="127"/>
    </row>
    <row r="169" spans="2:23" ht="10.15" customHeight="1">
      <c r="B169" s="15"/>
      <c r="C169" s="11"/>
      <c r="D169" s="100"/>
      <c r="E169" s="41"/>
      <c r="F169" s="42" t="s">
        <v>29</v>
      </c>
      <c r="G169" s="127"/>
      <c r="H169" s="407">
        <f>J81</f>
        <v>0</v>
      </c>
      <c r="I169" s="406"/>
      <c r="J169" s="458"/>
      <c r="K169" s="413"/>
      <c r="L169" s="179"/>
      <c r="M169" s="126"/>
      <c r="N169" s="126"/>
      <c r="O169" s="11"/>
      <c r="P169" s="126"/>
      <c r="Q169" s="126"/>
      <c r="R169" s="126"/>
      <c r="S169" s="126"/>
      <c r="T169" s="11"/>
      <c r="U169" s="11"/>
      <c r="V169" s="16"/>
      <c r="W169" s="127"/>
    </row>
    <row r="170" spans="2:23" ht="10.15" customHeight="1">
      <c r="B170" s="15"/>
      <c r="C170" s="11"/>
      <c r="D170" s="100"/>
      <c r="E170" s="41"/>
      <c r="F170" s="42" t="s">
        <v>122</v>
      </c>
      <c r="G170" s="127"/>
      <c r="H170" s="410"/>
      <c r="I170" s="406"/>
      <c r="J170" s="458"/>
      <c r="K170" s="413"/>
      <c r="L170" s="179"/>
      <c r="M170" s="126"/>
      <c r="N170" s="126"/>
      <c r="O170" s="11"/>
      <c r="P170" s="126"/>
      <c r="Q170" s="126"/>
      <c r="R170" s="126"/>
      <c r="S170" s="126"/>
      <c r="T170" s="11"/>
      <c r="U170" s="11"/>
      <c r="V170" s="16"/>
      <c r="W170" s="127"/>
    </row>
    <row r="171" spans="2:23" ht="10.15" customHeight="1">
      <c r="B171" s="15"/>
      <c r="C171" s="11"/>
      <c r="D171" s="100"/>
      <c r="E171" s="41"/>
      <c r="F171" s="42" t="s">
        <v>714</v>
      </c>
      <c r="G171" s="127"/>
      <c r="H171" s="410"/>
      <c r="I171" s="406"/>
      <c r="J171" s="458"/>
      <c r="K171" s="413"/>
      <c r="L171" s="179"/>
      <c r="M171" s="126"/>
      <c r="N171" s="126"/>
      <c r="O171" s="11"/>
      <c r="P171" s="126"/>
      <c r="Q171" s="126"/>
      <c r="R171" s="126"/>
      <c r="S171" s="126"/>
      <c r="T171" s="11"/>
      <c r="U171" s="11"/>
      <c r="V171" s="16"/>
      <c r="W171" s="127"/>
    </row>
    <row r="172" spans="2:23" ht="10.15" customHeight="1">
      <c r="B172" s="15"/>
      <c r="C172" s="11"/>
      <c r="D172" s="99"/>
      <c r="E172" s="43" t="s">
        <v>13</v>
      </c>
      <c r="F172" s="44"/>
      <c r="G172" s="127"/>
      <c r="H172" s="408">
        <f>L81</f>
        <v>0</v>
      </c>
      <c r="I172" s="408">
        <f>L3.1_Grp_CV!I172</f>
        <v>0</v>
      </c>
      <c r="J172" s="460" t="str">
        <f>IF(L3.1_Grp_CV!J172="","N/A",L3.1_Grp_CV!J172)</f>
        <v>N/A</v>
      </c>
      <c r="K172" s="415">
        <v>1</v>
      </c>
      <c r="L172" s="180" t="str">
        <f t="shared" ref="L172:L175" si="4">IFERROR(IF(ABS(H172-I172)&lt;=K172,"OK","ERROR"),"ERROR")</f>
        <v>OK</v>
      </c>
      <c r="M172" s="126"/>
      <c r="N172" s="126"/>
      <c r="O172" s="11"/>
      <c r="P172" s="126"/>
      <c r="Q172" s="126"/>
      <c r="R172" s="126"/>
      <c r="S172" s="126"/>
      <c r="T172" s="11"/>
      <c r="U172" s="11"/>
      <c r="V172" s="16"/>
      <c r="W172" s="127"/>
    </row>
    <row r="173" spans="2:23" ht="10.15" customHeight="1">
      <c r="B173" s="15"/>
      <c r="C173" s="11"/>
      <c r="D173" s="97" t="s">
        <v>26</v>
      </c>
      <c r="E173" s="39" t="s">
        <v>58</v>
      </c>
      <c r="F173" s="40"/>
      <c r="G173" s="127"/>
      <c r="H173" s="405">
        <f>H82</f>
        <v>0</v>
      </c>
      <c r="I173" s="405">
        <f>L3.1_Grp_CV!I173</f>
        <v>0</v>
      </c>
      <c r="J173" s="456" t="str">
        <f>IF(L3.1_Grp_CV!J173="","N/A",L3.1_Grp_CV!J173)</f>
        <v>N/A</v>
      </c>
      <c r="K173" s="412">
        <v>1</v>
      </c>
      <c r="L173" s="177" t="str">
        <f t="shared" si="4"/>
        <v>OK</v>
      </c>
      <c r="M173" s="126"/>
      <c r="N173" s="126"/>
      <c r="O173" s="11"/>
      <c r="P173" s="126"/>
      <c r="Q173" s="126"/>
      <c r="R173" s="126"/>
      <c r="S173" s="126"/>
      <c r="T173" s="11"/>
      <c r="U173" s="11"/>
      <c r="V173" s="16"/>
      <c r="W173" s="127"/>
    </row>
    <row r="174" spans="2:23" ht="10.15" customHeight="1">
      <c r="B174" s="15"/>
      <c r="C174" s="11"/>
      <c r="D174" s="100"/>
      <c r="E174" s="41" t="s">
        <v>70</v>
      </c>
      <c r="F174" s="42"/>
      <c r="G174" s="127"/>
      <c r="H174" s="407">
        <f>I82</f>
        <v>0</v>
      </c>
      <c r="I174" s="407">
        <f>L3.1_Grp_CV!I174</f>
        <v>0</v>
      </c>
      <c r="J174" s="459" t="str">
        <f>IF(L3.1_Grp_CV!J174="","N/A",L3.1_Grp_CV!J174)</f>
        <v>N/A</v>
      </c>
      <c r="K174" s="414">
        <v>1</v>
      </c>
      <c r="L174" s="178" t="str">
        <f t="shared" si="4"/>
        <v>OK</v>
      </c>
      <c r="M174" s="126"/>
      <c r="N174" s="126"/>
      <c r="O174" s="11"/>
      <c r="P174" s="126"/>
      <c r="Q174" s="126"/>
      <c r="R174" s="126"/>
      <c r="S174" s="126"/>
      <c r="T174" s="11"/>
      <c r="U174" s="11"/>
      <c r="V174" s="16"/>
      <c r="W174" s="127"/>
    </row>
    <row r="175" spans="2:23" ht="10.15" customHeight="1">
      <c r="B175" s="15"/>
      <c r="C175" s="11"/>
      <c r="D175" s="100"/>
      <c r="E175" s="41" t="s">
        <v>121</v>
      </c>
      <c r="F175" s="42"/>
      <c r="G175" s="127"/>
      <c r="H175" s="407">
        <f>SUM(H176:H178)</f>
        <v>0</v>
      </c>
      <c r="I175" s="410"/>
      <c r="J175" s="457"/>
      <c r="K175" s="414">
        <v>1</v>
      </c>
      <c r="L175" s="178" t="str">
        <f t="shared" si="4"/>
        <v>OK</v>
      </c>
      <c r="M175" s="126"/>
      <c r="N175" s="126"/>
      <c r="O175" s="11"/>
      <c r="P175" s="126"/>
      <c r="Q175" s="126"/>
      <c r="R175" s="126"/>
      <c r="S175" s="126"/>
      <c r="T175" s="11"/>
      <c r="U175" s="11"/>
      <c r="V175" s="16"/>
      <c r="W175" s="127"/>
    </row>
    <row r="176" spans="2:23" ht="10.15" customHeight="1">
      <c r="B176" s="15"/>
      <c r="C176" s="11"/>
      <c r="D176" s="100"/>
      <c r="E176" s="41"/>
      <c r="F176" s="42" t="s">
        <v>29</v>
      </c>
      <c r="G176" s="127"/>
      <c r="H176" s="407">
        <f>J82</f>
        <v>0</v>
      </c>
      <c r="I176" s="406"/>
      <c r="J176" s="458"/>
      <c r="K176" s="413"/>
      <c r="L176" s="179"/>
      <c r="M176" s="126"/>
      <c r="N176" s="126"/>
      <c r="O176" s="11"/>
      <c r="P176" s="126"/>
      <c r="Q176" s="126"/>
      <c r="R176" s="126"/>
      <c r="S176" s="126"/>
      <c r="T176" s="11"/>
      <c r="U176" s="11"/>
      <c r="V176" s="16"/>
      <c r="W176" s="127"/>
    </row>
    <row r="177" spans="2:23" ht="10.15" customHeight="1">
      <c r="B177" s="15"/>
      <c r="C177" s="11"/>
      <c r="D177" s="100"/>
      <c r="E177" s="41"/>
      <c r="F177" s="42" t="s">
        <v>122</v>
      </c>
      <c r="G177" s="127"/>
      <c r="H177" s="410"/>
      <c r="I177" s="406"/>
      <c r="J177" s="458"/>
      <c r="K177" s="413"/>
      <c r="L177" s="179"/>
      <c r="M177" s="126"/>
      <c r="N177" s="126"/>
      <c r="O177" s="11"/>
      <c r="P177" s="126"/>
      <c r="Q177" s="126"/>
      <c r="R177" s="126"/>
      <c r="S177" s="126"/>
      <c r="T177" s="11"/>
      <c r="U177" s="11"/>
      <c r="V177" s="16"/>
      <c r="W177" s="127"/>
    </row>
    <row r="178" spans="2:23" ht="10.15" customHeight="1">
      <c r="B178" s="15"/>
      <c r="C178" s="11"/>
      <c r="D178" s="100"/>
      <c r="E178" s="41"/>
      <c r="F178" s="42" t="s">
        <v>714</v>
      </c>
      <c r="G178" s="127"/>
      <c r="H178" s="410"/>
      <c r="I178" s="406"/>
      <c r="J178" s="458"/>
      <c r="K178" s="413"/>
      <c r="L178" s="179"/>
      <c r="M178" s="126"/>
      <c r="N178" s="126"/>
      <c r="O178" s="11"/>
      <c r="P178" s="126"/>
      <c r="Q178" s="126"/>
      <c r="R178" s="126"/>
      <c r="S178" s="126"/>
      <c r="T178" s="11"/>
      <c r="U178" s="11"/>
      <c r="V178" s="16"/>
      <c r="W178" s="127"/>
    </row>
    <row r="179" spans="2:23" ht="10.15" customHeight="1">
      <c r="B179" s="15"/>
      <c r="C179" s="11"/>
      <c r="D179" s="99"/>
      <c r="E179" s="43" t="s">
        <v>13</v>
      </c>
      <c r="F179" s="44"/>
      <c r="G179" s="127"/>
      <c r="H179" s="408">
        <f>L82</f>
        <v>0</v>
      </c>
      <c r="I179" s="408">
        <f>L3.1_Grp_CV!I179</f>
        <v>0</v>
      </c>
      <c r="J179" s="460" t="str">
        <f>IF(L3.1_Grp_CV!J179="","N/A",L3.1_Grp_CV!J179)</f>
        <v>N/A</v>
      </c>
      <c r="K179" s="415">
        <v>1</v>
      </c>
      <c r="L179" s="180" t="str">
        <f t="shared" ref="L179:L192" si="5">IFERROR(IF(ABS(H179-I179)&lt;=K179,"OK","ERROR"),"ERROR")</f>
        <v>OK</v>
      </c>
      <c r="M179" s="126"/>
      <c r="N179" s="126"/>
      <c r="O179" s="11"/>
      <c r="P179" s="126"/>
      <c r="Q179" s="126"/>
      <c r="R179" s="126"/>
      <c r="S179" s="126"/>
      <c r="T179" s="11"/>
      <c r="U179" s="11"/>
      <c r="V179" s="16"/>
      <c r="W179" s="127"/>
    </row>
    <row r="180" spans="2:23" ht="10.15" customHeight="1">
      <c r="B180" s="15"/>
      <c r="C180" s="11"/>
      <c r="D180" s="97" t="s">
        <v>30</v>
      </c>
      <c r="E180" s="39" t="s">
        <v>58</v>
      </c>
      <c r="F180" s="40"/>
      <c r="G180" s="127"/>
      <c r="H180" s="405">
        <f>SUM(H90:H92)</f>
        <v>0</v>
      </c>
      <c r="I180" s="405">
        <f>L3.1_Grp_CV!I180</f>
        <v>0</v>
      </c>
      <c r="J180" s="456" t="str">
        <f>IF(L3.1_Grp_CV!J180="","N/A",L3.1_Grp_CV!J180)</f>
        <v>N/A</v>
      </c>
      <c r="K180" s="412">
        <v>1</v>
      </c>
      <c r="L180" s="177" t="str">
        <f t="shared" si="5"/>
        <v>OK</v>
      </c>
      <c r="M180" s="126"/>
      <c r="N180" s="126"/>
      <c r="O180" s="11"/>
      <c r="P180" s="126"/>
      <c r="Q180" s="126"/>
      <c r="R180" s="126"/>
      <c r="S180" s="126"/>
      <c r="T180" s="11"/>
      <c r="U180" s="11"/>
      <c r="V180" s="16"/>
      <c r="W180" s="127"/>
    </row>
    <row r="181" spans="2:23" ht="10.15" customHeight="1">
      <c r="B181" s="15"/>
      <c r="C181" s="11"/>
      <c r="D181" s="100"/>
      <c r="E181" s="41" t="s">
        <v>70</v>
      </c>
      <c r="F181" s="42"/>
      <c r="G181" s="127"/>
      <c r="H181" s="407">
        <f>SUM(I90:I92)</f>
        <v>0</v>
      </c>
      <c r="I181" s="407">
        <f>L3.1_Grp_CV!I181</f>
        <v>0</v>
      </c>
      <c r="J181" s="459" t="str">
        <f>IF(L3.1_Grp_CV!J181="","N/A",L3.1_Grp_CV!J181)</f>
        <v>N/A</v>
      </c>
      <c r="K181" s="414">
        <v>1</v>
      </c>
      <c r="L181" s="178" t="str">
        <f t="shared" si="5"/>
        <v>OK</v>
      </c>
      <c r="M181" s="126"/>
      <c r="N181" s="126"/>
      <c r="O181" s="11"/>
      <c r="P181" s="126"/>
      <c r="Q181" s="126"/>
      <c r="R181" s="126"/>
      <c r="S181" s="126"/>
      <c r="T181" s="11"/>
      <c r="U181" s="11"/>
      <c r="V181" s="16"/>
      <c r="W181" s="127"/>
    </row>
    <row r="182" spans="2:23" ht="10.15" hidden="1" customHeight="1">
      <c r="B182" s="15"/>
      <c r="C182" s="11"/>
      <c r="D182" s="100"/>
      <c r="E182" s="41" t="s">
        <v>53</v>
      </c>
      <c r="F182" s="42"/>
      <c r="G182" s="127"/>
      <c r="H182" s="406"/>
      <c r="I182" s="406"/>
      <c r="J182" s="458"/>
      <c r="K182" s="413"/>
      <c r="L182" s="179" t="str">
        <f t="shared" si="5"/>
        <v>OK</v>
      </c>
      <c r="M182" s="126"/>
      <c r="N182" s="126"/>
      <c r="O182" s="11"/>
      <c r="P182" s="126"/>
      <c r="Q182" s="126"/>
      <c r="R182" s="126"/>
      <c r="S182" s="126"/>
      <c r="T182" s="11"/>
      <c r="U182" s="11"/>
      <c r="V182" s="16"/>
      <c r="W182" s="127"/>
    </row>
    <row r="183" spans="2:23" ht="10.15" customHeight="1">
      <c r="B183" s="15"/>
      <c r="C183" s="11"/>
      <c r="D183" s="100"/>
      <c r="E183" s="41" t="s">
        <v>557</v>
      </c>
      <c r="F183" s="42"/>
      <c r="G183" s="127"/>
      <c r="H183" s="407">
        <f>SUM(J90:J92)</f>
        <v>0</v>
      </c>
      <c r="I183" s="410"/>
      <c r="J183" s="457"/>
      <c r="K183" s="414">
        <v>1</v>
      </c>
      <c r="L183" s="178" t="str">
        <f t="shared" si="5"/>
        <v>OK</v>
      </c>
      <c r="M183" s="126"/>
      <c r="N183" s="126"/>
      <c r="O183" s="11"/>
      <c r="P183" s="126"/>
      <c r="Q183" s="126"/>
      <c r="R183" s="126"/>
      <c r="S183" s="126"/>
      <c r="T183" s="11"/>
      <c r="U183" s="11"/>
      <c r="V183" s="16"/>
      <c r="W183" s="127"/>
    </row>
    <row r="184" spans="2:23" ht="10.15" customHeight="1">
      <c r="B184" s="15"/>
      <c r="C184" s="11"/>
      <c r="D184" s="99"/>
      <c r="E184" s="43" t="s">
        <v>13</v>
      </c>
      <c r="F184" s="44"/>
      <c r="G184" s="127"/>
      <c r="H184" s="408">
        <f>SUM(L90:L92)</f>
        <v>0</v>
      </c>
      <c r="I184" s="408">
        <f>L3.1_Grp_CV!I184</f>
        <v>0</v>
      </c>
      <c r="J184" s="460" t="str">
        <f>IF(L3.1_Grp_CV!J184="","N/A",L3.1_Grp_CV!J184)</f>
        <v>N/A</v>
      </c>
      <c r="K184" s="415">
        <v>1</v>
      </c>
      <c r="L184" s="180" t="str">
        <f t="shared" si="5"/>
        <v>OK</v>
      </c>
      <c r="M184" s="126"/>
      <c r="N184" s="126"/>
      <c r="O184" s="11"/>
      <c r="P184" s="126"/>
      <c r="Q184" s="126"/>
      <c r="R184" s="126"/>
      <c r="S184" s="126"/>
      <c r="T184" s="11"/>
      <c r="U184" s="11"/>
      <c r="V184" s="16"/>
      <c r="W184" s="127"/>
    </row>
    <row r="185" spans="2:23" ht="10.15" customHeight="1">
      <c r="B185" s="15"/>
      <c r="C185" s="11"/>
      <c r="D185" s="97" t="s">
        <v>31</v>
      </c>
      <c r="E185" s="39" t="s">
        <v>58</v>
      </c>
      <c r="F185" s="40"/>
      <c r="G185" s="127"/>
      <c r="H185" s="405">
        <f>SUM(H93:H95)</f>
        <v>0</v>
      </c>
      <c r="I185" s="405">
        <f>L3.1_Grp_CV!I185</f>
        <v>0</v>
      </c>
      <c r="J185" s="456" t="str">
        <f>IF(L3.1_Grp_CV!J185="","N/A",L3.1_Grp_CV!J185)</f>
        <v>N/A</v>
      </c>
      <c r="K185" s="412">
        <v>1</v>
      </c>
      <c r="L185" s="177" t="str">
        <f t="shared" si="5"/>
        <v>OK</v>
      </c>
      <c r="M185" s="126"/>
      <c r="N185" s="126"/>
      <c r="O185" s="11"/>
      <c r="P185" s="126"/>
      <c r="Q185" s="126"/>
      <c r="R185" s="126"/>
      <c r="S185" s="126"/>
      <c r="T185" s="11"/>
      <c r="U185" s="11"/>
      <c r="V185" s="16"/>
      <c r="W185" s="127"/>
    </row>
    <row r="186" spans="2:23" ht="10.15" customHeight="1">
      <c r="B186" s="15"/>
      <c r="C186" s="11"/>
      <c r="D186" s="100"/>
      <c r="E186" s="41" t="s">
        <v>102</v>
      </c>
      <c r="F186" s="42"/>
      <c r="G186" s="127"/>
      <c r="H186" s="407">
        <f>SUM(I93:I95)</f>
        <v>0</v>
      </c>
      <c r="I186" s="407">
        <f>L3.1_Grp_CV!I186</f>
        <v>0</v>
      </c>
      <c r="J186" s="459" t="str">
        <f>IF(L3.1_Grp_CV!J186="","N/A",L3.1_Grp_CV!J186)</f>
        <v>N/A</v>
      </c>
      <c r="K186" s="414">
        <v>1</v>
      </c>
      <c r="L186" s="178" t="str">
        <f t="shared" si="5"/>
        <v>OK</v>
      </c>
      <c r="M186" s="126"/>
      <c r="N186" s="126"/>
      <c r="O186" s="11"/>
      <c r="P186" s="126"/>
      <c r="Q186" s="126"/>
      <c r="R186" s="126"/>
      <c r="S186" s="126"/>
      <c r="T186" s="11"/>
      <c r="U186" s="11"/>
      <c r="V186" s="16"/>
      <c r="W186" s="127"/>
    </row>
    <row r="187" spans="2:23" ht="10.15" hidden="1" customHeight="1">
      <c r="B187" s="15"/>
      <c r="C187" s="11"/>
      <c r="D187" s="100"/>
      <c r="E187" s="41" t="s">
        <v>53</v>
      </c>
      <c r="F187" s="42"/>
      <c r="G187" s="127"/>
      <c r="H187" s="406"/>
      <c r="I187" s="406"/>
      <c r="J187" s="458"/>
      <c r="K187" s="413"/>
      <c r="L187" s="179" t="str">
        <f t="shared" si="5"/>
        <v>OK</v>
      </c>
      <c r="M187" s="126"/>
      <c r="N187" s="126"/>
      <c r="O187" s="11"/>
      <c r="P187" s="126"/>
      <c r="Q187" s="126"/>
      <c r="R187" s="126"/>
      <c r="S187" s="126"/>
      <c r="T187" s="11"/>
      <c r="U187" s="11"/>
      <c r="V187" s="16"/>
      <c r="W187" s="127"/>
    </row>
    <row r="188" spans="2:23" ht="10.15" customHeight="1">
      <c r="B188" s="15"/>
      <c r="C188" s="11"/>
      <c r="D188" s="100"/>
      <c r="E188" s="41" t="s">
        <v>557</v>
      </c>
      <c r="F188" s="42"/>
      <c r="G188" s="127"/>
      <c r="H188" s="407">
        <f>SUM(J93:J95)</f>
        <v>0</v>
      </c>
      <c r="I188" s="410"/>
      <c r="J188" s="457"/>
      <c r="K188" s="414">
        <v>1</v>
      </c>
      <c r="L188" s="178" t="str">
        <f t="shared" si="5"/>
        <v>OK</v>
      </c>
      <c r="M188" s="126"/>
      <c r="N188" s="126"/>
      <c r="O188" s="11"/>
      <c r="P188" s="126"/>
      <c r="Q188" s="126"/>
      <c r="R188" s="126"/>
      <c r="S188" s="126"/>
      <c r="T188" s="11"/>
      <c r="U188" s="11"/>
      <c r="V188" s="16"/>
      <c r="W188" s="127"/>
    </row>
    <row r="189" spans="2:23" ht="10.15" customHeight="1">
      <c r="B189" s="15"/>
      <c r="C189" s="11"/>
      <c r="D189" s="99"/>
      <c r="E189" s="43" t="s">
        <v>13</v>
      </c>
      <c r="F189" s="44"/>
      <c r="G189" s="127"/>
      <c r="H189" s="408">
        <f>SUM(L93:L95)</f>
        <v>0</v>
      </c>
      <c r="I189" s="408">
        <f>L3.1_Grp_CV!I189</f>
        <v>0</v>
      </c>
      <c r="J189" s="460" t="str">
        <f>IF(L3.1_Grp_CV!J189="","N/A",L3.1_Grp_CV!J189)</f>
        <v>N/A</v>
      </c>
      <c r="K189" s="415">
        <v>1</v>
      </c>
      <c r="L189" s="180" t="str">
        <f t="shared" si="5"/>
        <v>OK</v>
      </c>
      <c r="M189" s="126"/>
      <c r="N189" s="126"/>
      <c r="O189" s="11"/>
      <c r="P189" s="126"/>
      <c r="Q189" s="126"/>
      <c r="R189" s="126"/>
      <c r="S189" s="126"/>
      <c r="T189" s="11"/>
      <c r="U189" s="11"/>
      <c r="V189" s="16"/>
      <c r="W189" s="127"/>
    </row>
    <row r="190" spans="2:23" ht="10.15" customHeight="1">
      <c r="B190" s="15"/>
      <c r="C190" s="11"/>
      <c r="D190" s="97" t="s">
        <v>56</v>
      </c>
      <c r="E190" s="39" t="s">
        <v>357</v>
      </c>
      <c r="F190" s="40"/>
      <c r="G190" s="127"/>
      <c r="H190" s="405">
        <f>SUM(H102:H133)-SUM(H110:H114,H123:H127)</f>
        <v>0</v>
      </c>
      <c r="I190" s="405">
        <f>L3.1_Grp_CV!I190</f>
        <v>0</v>
      </c>
      <c r="J190" s="456" t="str">
        <f>IF(L3.1_Grp_CV!J190="","N/A",L3.1_Grp_CV!J190)</f>
        <v>N/A</v>
      </c>
      <c r="K190" s="412">
        <v>1</v>
      </c>
      <c r="L190" s="177" t="str">
        <f t="shared" si="5"/>
        <v>OK</v>
      </c>
      <c r="M190" s="126"/>
      <c r="N190" s="126"/>
      <c r="O190" s="11"/>
      <c r="P190" s="126"/>
      <c r="Q190" s="126"/>
      <c r="R190" s="126"/>
      <c r="S190" s="126"/>
      <c r="T190" s="11"/>
      <c r="U190" s="11"/>
      <c r="V190" s="16"/>
      <c r="W190" s="127"/>
    </row>
    <row r="191" spans="2:23" ht="10.15" customHeight="1">
      <c r="B191" s="15"/>
      <c r="C191" s="11"/>
      <c r="D191" s="100"/>
      <c r="E191" s="41" t="s">
        <v>70</v>
      </c>
      <c r="F191" s="42"/>
      <c r="G191" s="127"/>
      <c r="H191" s="407">
        <f>SUM(I102:I133)</f>
        <v>0</v>
      </c>
      <c r="I191" s="407">
        <f>L3.1_Grp_CV!I191</f>
        <v>0</v>
      </c>
      <c r="J191" s="459" t="str">
        <f>IF(L3.1_Grp_CV!J191="","N/A",L3.1_Grp_CV!J191)</f>
        <v>N/A</v>
      </c>
      <c r="K191" s="414">
        <v>1</v>
      </c>
      <c r="L191" s="178" t="str">
        <f t="shared" si="5"/>
        <v>OK</v>
      </c>
      <c r="M191" s="126"/>
      <c r="N191" s="126"/>
      <c r="O191" s="11"/>
      <c r="P191" s="126"/>
      <c r="Q191" s="126"/>
      <c r="R191" s="126"/>
      <c r="S191" s="126"/>
      <c r="T191" s="11"/>
      <c r="U191" s="11"/>
      <c r="V191" s="16"/>
      <c r="W191" s="127"/>
    </row>
    <row r="192" spans="2:23" ht="10.15" customHeight="1">
      <c r="B192" s="15"/>
      <c r="C192" s="11"/>
      <c r="D192" s="100"/>
      <c r="E192" s="41" t="s">
        <v>121</v>
      </c>
      <c r="F192" s="42"/>
      <c r="G192" s="127"/>
      <c r="H192" s="407">
        <f>SUM(H193:H195)</f>
        <v>0</v>
      </c>
      <c r="I192" s="410"/>
      <c r="J192" s="457"/>
      <c r="K192" s="414">
        <v>1</v>
      </c>
      <c r="L192" s="178" t="str">
        <f t="shared" si="5"/>
        <v>OK</v>
      </c>
      <c r="M192" s="126"/>
      <c r="N192" s="126"/>
      <c r="O192" s="11"/>
      <c r="P192" s="126"/>
      <c r="Q192" s="126"/>
      <c r="R192" s="126"/>
      <c r="S192" s="126"/>
      <c r="T192" s="11"/>
      <c r="U192" s="11"/>
      <c r="V192" s="16"/>
      <c r="W192" s="127"/>
    </row>
    <row r="193" spans="2:23" ht="10.15" customHeight="1">
      <c r="B193" s="15"/>
      <c r="C193" s="11"/>
      <c r="D193" s="100"/>
      <c r="E193" s="41"/>
      <c r="F193" s="42" t="s">
        <v>718</v>
      </c>
      <c r="G193" s="127"/>
      <c r="H193" s="407">
        <f>SUM(J102:J133)</f>
        <v>0</v>
      </c>
      <c r="I193" s="406"/>
      <c r="J193" s="458"/>
      <c r="K193" s="413"/>
      <c r="L193" s="179"/>
      <c r="M193" s="126"/>
      <c r="N193" s="126"/>
      <c r="O193" s="11"/>
      <c r="P193" s="126"/>
      <c r="Q193" s="126"/>
      <c r="R193" s="126"/>
      <c r="S193" s="126"/>
      <c r="T193" s="11"/>
      <c r="U193" s="11"/>
      <c r="V193" s="16"/>
      <c r="W193" s="127"/>
    </row>
    <row r="194" spans="2:23" ht="10.15" customHeight="1">
      <c r="B194" s="15"/>
      <c r="C194" s="11"/>
      <c r="D194" s="100"/>
      <c r="E194" s="41"/>
      <c r="F194" s="42" t="s">
        <v>122</v>
      </c>
      <c r="G194" s="127"/>
      <c r="H194" s="410"/>
      <c r="I194" s="406"/>
      <c r="J194" s="458"/>
      <c r="K194" s="413"/>
      <c r="L194" s="179"/>
      <c r="M194" s="126"/>
      <c r="N194" s="126"/>
      <c r="O194" s="11"/>
      <c r="P194" s="126"/>
      <c r="Q194" s="126"/>
      <c r="R194" s="126"/>
      <c r="S194" s="126"/>
      <c r="T194" s="11"/>
      <c r="U194" s="11"/>
      <c r="V194" s="16"/>
      <c r="W194" s="127"/>
    </row>
    <row r="195" spans="2:23" ht="10.15" customHeight="1">
      <c r="B195" s="15"/>
      <c r="C195" s="11"/>
      <c r="D195" s="100"/>
      <c r="E195" s="41"/>
      <c r="F195" s="42" t="s">
        <v>714</v>
      </c>
      <c r="G195" s="127"/>
      <c r="H195" s="410"/>
      <c r="I195" s="406"/>
      <c r="J195" s="458"/>
      <c r="K195" s="413"/>
      <c r="L195" s="179"/>
      <c r="M195" s="126"/>
      <c r="N195" s="126"/>
      <c r="O195" s="11"/>
      <c r="P195" s="126"/>
      <c r="Q195" s="126"/>
      <c r="R195" s="126"/>
      <c r="S195" s="126"/>
      <c r="T195" s="11"/>
      <c r="U195" s="11"/>
      <c r="V195" s="16"/>
      <c r="W195" s="127"/>
    </row>
    <row r="196" spans="2:23" ht="10.15" customHeight="1">
      <c r="B196" s="15"/>
      <c r="C196" s="11"/>
      <c r="D196" s="100"/>
      <c r="E196" s="41" t="s">
        <v>69</v>
      </c>
      <c r="F196" s="42"/>
      <c r="G196" s="127"/>
      <c r="H196" s="407">
        <f>SUM(K102:K133)</f>
        <v>0</v>
      </c>
      <c r="I196" s="407">
        <f>L3.1_Grp_CV!I196</f>
        <v>0</v>
      </c>
      <c r="J196" s="459" t="str">
        <f>IF(L3.1_Grp_CV!J196="","N/A",L3.1_Grp_CV!J196)</f>
        <v>N/A</v>
      </c>
      <c r="K196" s="414">
        <v>1</v>
      </c>
      <c r="L196" s="178" t="str">
        <f t="shared" ref="L196:L197" si="6">IFERROR(IF(ABS(H196-I196)&lt;=K196,"OK","ERROR"),"ERROR")</f>
        <v>OK</v>
      </c>
      <c r="M196" s="126"/>
      <c r="N196" s="126"/>
      <c r="O196" s="11"/>
      <c r="P196" s="126"/>
      <c r="Q196" s="126"/>
      <c r="R196" s="126"/>
      <c r="S196" s="126"/>
      <c r="T196" s="11"/>
      <c r="U196" s="11"/>
      <c r="V196" s="16"/>
      <c r="W196" s="127"/>
    </row>
    <row r="197" spans="2:23" ht="10.15" customHeight="1">
      <c r="B197" s="15"/>
      <c r="C197" s="11"/>
      <c r="D197" s="99"/>
      <c r="E197" s="43" t="s">
        <v>13</v>
      </c>
      <c r="F197" s="44"/>
      <c r="G197" s="127"/>
      <c r="H197" s="408">
        <f>SUM(L102:L133)</f>
        <v>0</v>
      </c>
      <c r="I197" s="408">
        <f>L3.1_Grp_CV!I197</f>
        <v>0</v>
      </c>
      <c r="J197" s="460" t="str">
        <f>IF(L3.1_Grp_CV!J197="","N/A",L3.1_Grp_CV!J197)</f>
        <v>N/A</v>
      </c>
      <c r="K197" s="415">
        <v>1</v>
      </c>
      <c r="L197" s="180" t="str">
        <f t="shared" si="6"/>
        <v>OK</v>
      </c>
      <c r="M197" s="126"/>
      <c r="N197" s="126"/>
      <c r="O197" s="11"/>
      <c r="P197" s="126"/>
      <c r="Q197" s="126"/>
      <c r="R197" s="126"/>
      <c r="S197" s="126"/>
      <c r="T197" s="11"/>
      <c r="U197" s="11"/>
      <c r="V197" s="16"/>
      <c r="W197" s="127"/>
    </row>
    <row r="198" spans="2:23" ht="10.15" customHeight="1" thickBot="1">
      <c r="B198" s="17"/>
      <c r="C198" s="18"/>
      <c r="D198" s="18"/>
      <c r="E198" s="18"/>
      <c r="F198" s="18"/>
      <c r="G198" s="18"/>
      <c r="H198" s="182"/>
      <c r="I198" s="182"/>
      <c r="J198" s="182"/>
      <c r="K198" s="182"/>
      <c r="L198" s="182"/>
      <c r="M198" s="182"/>
      <c r="N198" s="182"/>
      <c r="O198" s="18"/>
      <c r="P198" s="182"/>
      <c r="Q198" s="182"/>
      <c r="R198" s="182"/>
      <c r="S198" s="182"/>
      <c r="T198" s="18"/>
      <c r="U198" s="18"/>
      <c r="V198" s="19"/>
      <c r="W198" s="127"/>
    </row>
  </sheetData>
  <protectedRanges>
    <protectedRange sqref="I140:J140 H142:H143 I148:J148 H150:H151 I156:J156 I161:J161 H163:H164 I168:J168 H170:H171 I175:J175 H177:H178 I183:J183 I188:J188 I192:J192 H194:H195" name="checking"/>
  </protectedRanges>
  <mergeCells count="1">
    <mergeCell ref="H27:M27"/>
  </mergeCells>
  <phoneticPr fontId="22" type="noConversion"/>
  <conditionalFormatting sqref="L138:L197">
    <cfRule type="containsText" dxfId="184" priority="1" operator="containsText" text="ERROR">
      <formula>NOT(ISERROR(SEARCH("ERROR",L138)))</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CDDC"/>
  </sheetPr>
  <dimension ref="A1: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9" width="15.5703125" style="392" customWidth="1"/>
    <col min="10" max="10" width="15.7109375" style="392" customWidth="1"/>
    <col min="11" max="11" width="20.5703125" style="392" customWidth="1"/>
    <col min="12" max="13" width="15.5703125" style="392" customWidth="1"/>
    <col min="14" max="14" width="3.5703125" style="392" customWidth="1"/>
    <col min="15" max="15" width="15.5703125" style="195" customWidth="1"/>
    <col min="16" max="16" width="3.7109375" style="392" hidden="1" customWidth="1"/>
    <col min="17" max="19" width="15.5703125" style="392" hidden="1" customWidth="1"/>
    <col min="20" max="20" width="3.7109375" style="4" hidden="1" customWidth="1"/>
    <col min="21" max="21" width="15.5703125" style="195" hidden="1" customWidth="1"/>
    <col min="22" max="22" width="3.5703125" style="4" customWidth="1"/>
    <col min="23" max="23" width="3.5703125" style="303" customWidth="1"/>
    <col min="24" max="16384" width="8.7109375" style="391"/>
  </cols>
  <sheetData>
    <row r="1" spans="2:22" ht="10.15" customHeight="1">
      <c r="P1" s="392" t="s">
        <v>116</v>
      </c>
      <c r="Q1" s="392" t="s">
        <v>116</v>
      </c>
      <c r="R1" s="392" t="s">
        <v>116</v>
      </c>
      <c r="S1" s="392" t="s">
        <v>116</v>
      </c>
      <c r="T1" s="4" t="s">
        <v>116</v>
      </c>
      <c r="U1" s="195" t="s">
        <v>116</v>
      </c>
    </row>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&lt;L3.2S-x&gt;</v>
      </c>
      <c r="C5" s="1"/>
    </row>
    <row r="6" spans="2:22" ht="12.75">
      <c r="B6" s="1" t="s">
        <v>553</v>
      </c>
    </row>
    <row r="7" spans="2:22" ht="12.75">
      <c r="B7" s="181" t="s">
        <v>693</v>
      </c>
      <c r="E7" s="554" t="str">
        <f ca="1">IFERROR(VLOOKUP(MID(CELL("filename",A1),FIND("L3.2S-",CELL("filename",A1))+6,255),Index!$D$44:$E$67,2,FALSE),"[Please rename this tab in the format of &lt;L3.2S-x&gt;.]")</f>
        <v>[Please rename this tab in the format of &lt;L3.2S-x&gt;.]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664</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689</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2" t="s">
        <v>667</v>
      </c>
      <c r="F18" s="553"/>
      <c r="G18"/>
      <c r="H18"/>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c r="H19"/>
      <c r="J19" s="126"/>
      <c r="K19" s="126"/>
      <c r="L19" s="126"/>
      <c r="M19" s="126"/>
      <c r="N19" s="126"/>
      <c r="O19" s="209"/>
      <c r="P19" s="126"/>
      <c r="Q19" s="126"/>
      <c r="R19" s="126"/>
      <c r="S19" s="126"/>
      <c r="T19" s="11"/>
      <c r="U19" s="209"/>
      <c r="V19" s="16"/>
    </row>
    <row r="20" spans="1:23" ht="10.15" customHeight="1">
      <c r="B20" s="15"/>
      <c r="C20" s="11"/>
      <c r="D20" s="378" t="s">
        <v>365</v>
      </c>
      <c r="E20" s="557" t="s">
        <v>429</v>
      </c>
      <c r="F20" s="558"/>
      <c r="G20"/>
      <c r="H20"/>
      <c r="J20" s="126"/>
      <c r="K20" s="126"/>
      <c r="L20" s="126"/>
      <c r="M20" s="126"/>
      <c r="N20" s="126"/>
      <c r="O20" s="209"/>
      <c r="P20" s="126"/>
      <c r="Q20" s="126"/>
      <c r="R20" s="126"/>
      <c r="S20" s="126"/>
      <c r="T20" s="11"/>
      <c r="U20" s="209"/>
      <c r="V20" s="16"/>
    </row>
    <row r="21" spans="1:23" ht="10.15" customHeight="1">
      <c r="B21" s="15"/>
      <c r="C21" s="11"/>
      <c r="D21"/>
      <c r="E21"/>
      <c r="F21"/>
      <c r="G21"/>
      <c r="H21"/>
      <c r="J21" s="126"/>
      <c r="K21" s="126"/>
      <c r="L21" s="126"/>
      <c r="M21" s="126"/>
      <c r="N21" s="126"/>
      <c r="O21" s="209"/>
      <c r="P21" s="126"/>
      <c r="Q21" s="126"/>
      <c r="R21" s="126"/>
      <c r="S21" s="126"/>
      <c r="T21" s="11"/>
      <c r="U21" s="209"/>
      <c r="V21" s="16"/>
    </row>
    <row r="22" spans="1:23" ht="10.15" customHeight="1">
      <c r="B22" s="15"/>
      <c r="C22" s="11"/>
      <c r="D22" s="232" t="s">
        <v>677</v>
      </c>
      <c r="E22" s="11"/>
      <c r="F22" s="11"/>
      <c r="G22" s="11"/>
      <c r="H22" s="126"/>
      <c r="I22" s="126"/>
      <c r="J22" s="126"/>
      <c r="K22" s="126"/>
      <c r="L22" s="126"/>
      <c r="M22" s="126"/>
      <c r="N22" s="126"/>
      <c r="O22" s="209"/>
      <c r="P22" s="126"/>
      <c r="Q22" s="126"/>
      <c r="R22" s="126"/>
      <c r="S22" s="126"/>
      <c r="T22" s="11"/>
      <c r="U22" s="209"/>
      <c r="V22" s="16"/>
    </row>
    <row r="23" spans="1:23" ht="10.15" hidden="1" customHeight="1">
      <c r="A23" s="303" t="s">
        <v>116</v>
      </c>
      <c r="B23" s="15"/>
      <c r="C23" s="11"/>
      <c r="D23" s="232"/>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c r="R27"/>
      <c r="S27"/>
      <c r="T27"/>
      <c r="U27"/>
      <c r="V27" s="16"/>
    </row>
    <row r="28" spans="1:23" ht="10.15" customHeight="1">
      <c r="B28" s="15"/>
      <c r="C28" s="11"/>
      <c r="D28" s="96"/>
      <c r="E28" s="11"/>
      <c r="F28" s="11"/>
      <c r="G28" s="11"/>
      <c r="H28" s="184"/>
      <c r="I28" s="184"/>
      <c r="J28" s="233" t="s">
        <v>572</v>
      </c>
      <c r="K28" s="184"/>
      <c r="L28" s="184"/>
      <c r="M28" s="184"/>
      <c r="N28" s="126"/>
      <c r="O28" s="209"/>
      <c r="P28" s="126"/>
      <c r="Q28"/>
      <c r="R28"/>
      <c r="S28"/>
      <c r="T28"/>
      <c r="U28"/>
      <c r="V28" s="16"/>
    </row>
    <row r="29" spans="1:23" ht="10.15" customHeight="1">
      <c r="B29" s="15"/>
      <c r="C29" s="11"/>
      <c r="D29" s="2"/>
      <c r="E29" s="2"/>
      <c r="F29" s="2"/>
      <c r="G29" s="2"/>
      <c r="H29" s="185">
        <v>1</v>
      </c>
      <c r="I29" s="185">
        <v>2</v>
      </c>
      <c r="J29" s="185">
        <v>3</v>
      </c>
      <c r="K29" s="185">
        <v>4</v>
      </c>
      <c r="L29" s="185">
        <v>5</v>
      </c>
      <c r="M29" s="185">
        <v>6</v>
      </c>
      <c r="N29" s="126"/>
      <c r="O29" s="209"/>
      <c r="P29" s="126"/>
      <c r="Q29"/>
      <c r="R29"/>
      <c r="S29"/>
      <c r="T29"/>
      <c r="U29"/>
      <c r="V29" s="16"/>
    </row>
    <row r="30" spans="1:23" ht="41.45" customHeight="1">
      <c r="A30" s="349"/>
      <c r="B30" s="148"/>
      <c r="C30" s="35"/>
      <c r="D30" s="155" t="s">
        <v>0</v>
      </c>
      <c r="E30" s="188" t="s">
        <v>11</v>
      </c>
      <c r="F30" s="156"/>
      <c r="G30" s="11"/>
      <c r="H30" s="158" t="s">
        <v>58</v>
      </c>
      <c r="I30" s="158" t="s">
        <v>70</v>
      </c>
      <c r="J30" s="335" t="s">
        <v>429</v>
      </c>
      <c r="K30" s="158" t="s">
        <v>12</v>
      </c>
      <c r="L30" s="158" t="s">
        <v>13</v>
      </c>
      <c r="M30" s="158" t="s">
        <v>14</v>
      </c>
      <c r="N30" s="205"/>
      <c r="O30" s="158" t="s">
        <v>641</v>
      </c>
      <c r="P30" s="205"/>
      <c r="Q30"/>
      <c r="R30"/>
      <c r="S30"/>
      <c r="T30"/>
      <c r="U30"/>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c r="R31"/>
      <c r="S31"/>
      <c r="T31"/>
      <c r="U31"/>
      <c r="V31" s="16"/>
    </row>
    <row r="32" spans="1:23" ht="10.15" customHeight="1">
      <c r="B32" s="15"/>
      <c r="C32" s="11"/>
      <c r="D32" s="159" t="s">
        <v>1</v>
      </c>
      <c r="E32" s="160" t="s">
        <v>2</v>
      </c>
      <c r="F32" s="42"/>
      <c r="G32" s="11"/>
      <c r="H32" s="135"/>
      <c r="I32" s="135"/>
      <c r="J32" s="132"/>
      <c r="K32" s="132"/>
      <c r="L32" s="132"/>
      <c r="M32" s="132"/>
      <c r="N32" s="205"/>
      <c r="O32" s="197"/>
      <c r="P32" s="205"/>
      <c r="Q32"/>
      <c r="R32"/>
      <c r="S32"/>
      <c r="T32"/>
      <c r="U32"/>
      <c r="V32" s="16"/>
    </row>
    <row r="33" spans="2:22" ht="10.15" customHeight="1">
      <c r="B33" s="15"/>
      <c r="C33" s="11"/>
      <c r="D33" s="159"/>
      <c r="E33" s="160"/>
      <c r="F33" s="42" t="s">
        <v>360</v>
      </c>
      <c r="G33" s="11"/>
      <c r="H33" s="135"/>
      <c r="I33" s="135"/>
      <c r="J33" s="132"/>
      <c r="K33" s="132"/>
      <c r="L33" s="132"/>
      <c r="M33" s="132"/>
      <c r="N33" s="205"/>
      <c r="O33" s="197"/>
      <c r="P33" s="205"/>
      <c r="Q33"/>
      <c r="R33"/>
      <c r="S33"/>
      <c r="T33"/>
      <c r="U33"/>
      <c r="V33" s="16"/>
    </row>
    <row r="34" spans="2:22" ht="10.15" customHeight="1">
      <c r="B34" s="15"/>
      <c r="C34" s="11"/>
      <c r="D34" s="100"/>
      <c r="E34" s="41"/>
      <c r="F34" s="226" t="s">
        <v>3</v>
      </c>
      <c r="G34" s="11"/>
      <c r="H34" s="135"/>
      <c r="I34" s="135"/>
      <c r="J34" s="135"/>
      <c r="K34" s="135"/>
      <c r="L34" s="135"/>
      <c r="M34" s="135"/>
      <c r="N34" s="126"/>
      <c r="O34" s="198"/>
      <c r="P34" s="126"/>
      <c r="Q34"/>
      <c r="R34"/>
      <c r="S34"/>
      <c r="T34"/>
      <c r="U34"/>
      <c r="V34" s="16"/>
    </row>
    <row r="35" spans="2:22" ht="10.15" customHeight="1">
      <c r="B35" s="15"/>
      <c r="C35" s="11"/>
      <c r="D35" s="100"/>
      <c r="E35" s="41"/>
      <c r="F35" s="227" t="s">
        <v>4</v>
      </c>
      <c r="G35" s="11"/>
      <c r="H35" s="398"/>
      <c r="I35" s="398"/>
      <c r="J35" s="398"/>
      <c r="K35" s="398"/>
      <c r="L35" s="398"/>
      <c r="M35" s="398"/>
      <c r="N35" s="125"/>
      <c r="O35" s="199" t="str">
        <f ca="1">IF(OR(ISERROR(VLOOKUP($E$7,Index!$E$44:$G$67,2,FALSE)),ISERROR(J35/I35)),"OK",(IF(AND(J35/I35&gt;=VLOOKUP($E$7,Index!$E$44:$G$67,2,FALSE),OR(VLOOKUP($E$7,Index!$E$44:$G$67,3,FALSE)="",J35/I35&lt;=VLOOKUP($E$7,Index!$E$44:$G$67,3,FALSE))),"OK","ERROR")))</f>
        <v>OK</v>
      </c>
      <c r="P35" s="125"/>
      <c r="Q35"/>
      <c r="R35"/>
      <c r="S35"/>
      <c r="T35"/>
      <c r="U35"/>
      <c r="V35" s="16"/>
    </row>
    <row r="36" spans="2:22" ht="10.15" customHeight="1">
      <c r="B36" s="15"/>
      <c r="C36" s="11"/>
      <c r="D36" s="100"/>
      <c r="E36" s="41"/>
      <c r="F36" s="227" t="s">
        <v>5</v>
      </c>
      <c r="G36" s="11"/>
      <c r="H36" s="398"/>
      <c r="I36" s="398"/>
      <c r="J36" s="398"/>
      <c r="K36" s="398"/>
      <c r="L36" s="398"/>
      <c r="M36" s="398"/>
      <c r="N36" s="125"/>
      <c r="O36" s="199" t="str">
        <f ca="1">IF(OR(ISERROR(VLOOKUP($E$7,Index!$E$44:$G$67,2,FALSE)),ISERROR(J36/I36)),"OK",(IF(AND(J36/I36&gt;=VLOOKUP($E$7,Index!$E$44:$G$67,2,FALSE),OR(VLOOKUP($E$7,Index!$E$44:$G$67,3,FALSE)="",J36/I36&lt;=VLOOKUP($E$7,Index!$E$44:$G$67,3,FALSE))),"OK","ERROR")))</f>
        <v>OK</v>
      </c>
      <c r="P36" s="125"/>
      <c r="Q36"/>
      <c r="R36"/>
      <c r="S36"/>
      <c r="T36"/>
      <c r="U36"/>
      <c r="V36" s="16"/>
    </row>
    <row r="37" spans="2:22" ht="10.15" customHeight="1">
      <c r="B37" s="15"/>
      <c r="C37" s="11"/>
      <c r="D37" s="100"/>
      <c r="E37" s="41"/>
      <c r="F37" s="227" t="s">
        <v>6</v>
      </c>
      <c r="G37" s="11"/>
      <c r="H37" s="398"/>
      <c r="I37" s="398"/>
      <c r="J37" s="398"/>
      <c r="K37" s="398"/>
      <c r="L37" s="398"/>
      <c r="M37" s="398"/>
      <c r="N37" s="125"/>
      <c r="O37" s="199" t="str">
        <f ca="1">IF(OR(ISERROR(VLOOKUP($E$7,Index!$E$44:$G$67,2,FALSE)),ISERROR(J37/I37)),"OK",(IF(AND(J37/I37&gt;=VLOOKUP($E$7,Index!$E$44:$G$67,2,FALSE),OR(VLOOKUP($E$7,Index!$E$44:$G$67,3,FALSE)="",J37/I37&lt;=VLOOKUP($E$7,Index!$E$44:$G$67,3,FALSE))),"OK","ERROR")))</f>
        <v>OK</v>
      </c>
      <c r="P37" s="125"/>
      <c r="Q37"/>
      <c r="R37"/>
      <c r="S37"/>
      <c r="T37"/>
      <c r="U37"/>
      <c r="V37" s="16"/>
    </row>
    <row r="38" spans="2:22" ht="10.15" customHeight="1">
      <c r="B38" s="15"/>
      <c r="C38" s="11"/>
      <c r="D38" s="100"/>
      <c r="E38" s="41"/>
      <c r="F38" s="227" t="s">
        <v>7</v>
      </c>
      <c r="G38" s="11"/>
      <c r="H38" s="398"/>
      <c r="I38" s="398"/>
      <c r="J38" s="398"/>
      <c r="K38" s="398"/>
      <c r="L38" s="398"/>
      <c r="M38" s="398"/>
      <c r="N38" s="125"/>
      <c r="O38" s="199" t="str">
        <f ca="1">IF(OR(ISERROR(VLOOKUP($E$7,Index!$E$44:$G$67,2,FALSE)),ISERROR(J38/I38)),"OK",(IF(AND(J38/I38&gt;=VLOOKUP($E$7,Index!$E$44:$G$67,2,FALSE),OR(VLOOKUP($E$7,Index!$E$44:$G$67,3,FALSE)="",J38/I38&lt;=VLOOKUP($E$7,Index!$E$44:$G$67,3,FALSE))),"OK","ERROR")))</f>
        <v>OK</v>
      </c>
      <c r="P38" s="125"/>
      <c r="Q38"/>
      <c r="R38"/>
      <c r="S38"/>
      <c r="T38"/>
      <c r="U38"/>
      <c r="V38" s="16"/>
    </row>
    <row r="39" spans="2:22" ht="10.15" customHeight="1">
      <c r="B39" s="15"/>
      <c r="C39" s="11"/>
      <c r="D39" s="100"/>
      <c r="E39" s="41"/>
      <c r="F39" s="227" t="s">
        <v>8</v>
      </c>
      <c r="G39" s="11"/>
      <c r="H39" s="398"/>
      <c r="I39" s="398"/>
      <c r="J39" s="398"/>
      <c r="K39" s="398"/>
      <c r="L39" s="398"/>
      <c r="M39" s="398"/>
      <c r="N39" s="125"/>
      <c r="O39" s="199" t="str">
        <f ca="1">IF(OR(ISERROR(VLOOKUP($E$7,Index!$E$44:$G$67,2,FALSE)),ISERROR(J39/I39)),"OK",(IF(AND(J39/I39&gt;=VLOOKUP($E$7,Index!$E$44:$G$67,2,FALSE),OR(VLOOKUP($E$7,Index!$E$44:$G$67,3,FALSE)="",J39/I39&lt;=VLOOKUP($E$7,Index!$E$44:$G$67,3,FALSE))),"OK","ERROR")))</f>
        <v>OK</v>
      </c>
      <c r="P39" s="125"/>
      <c r="Q39"/>
      <c r="R39"/>
      <c r="S39"/>
      <c r="T39"/>
      <c r="U39"/>
      <c r="V39" s="16"/>
    </row>
    <row r="40" spans="2:22" ht="10.15" customHeight="1">
      <c r="B40" s="15"/>
      <c r="C40" s="11"/>
      <c r="D40" s="100"/>
      <c r="E40" s="41"/>
      <c r="F40" s="42"/>
      <c r="G40" s="11"/>
      <c r="H40" s="138"/>
      <c r="I40" s="138"/>
      <c r="J40" s="138"/>
      <c r="K40" s="138"/>
      <c r="L40" s="138"/>
      <c r="M40" s="138"/>
      <c r="N40" s="125"/>
      <c r="O40" s="213"/>
      <c r="P40" s="125"/>
      <c r="Q40"/>
      <c r="R40"/>
      <c r="S40"/>
      <c r="T40"/>
      <c r="U40"/>
      <c r="V40" s="16"/>
    </row>
    <row r="41" spans="2:22" ht="10.15" customHeight="1">
      <c r="B41" s="15"/>
      <c r="C41" s="11"/>
      <c r="D41" s="100"/>
      <c r="E41" s="41"/>
      <c r="F41" s="226" t="s">
        <v>9</v>
      </c>
      <c r="G41" s="11"/>
      <c r="H41" s="139"/>
      <c r="I41" s="139"/>
      <c r="J41" s="139"/>
      <c r="K41" s="139"/>
      <c r="L41" s="139"/>
      <c r="M41" s="139"/>
      <c r="N41" s="125"/>
      <c r="O41" s="200"/>
      <c r="P41" s="125"/>
      <c r="Q41"/>
      <c r="R41"/>
      <c r="S41"/>
      <c r="T41"/>
      <c r="U41"/>
      <c r="V41" s="16"/>
    </row>
    <row r="42" spans="2:22" ht="10.15" customHeight="1">
      <c r="B42" s="15"/>
      <c r="C42" s="11"/>
      <c r="D42" s="100"/>
      <c r="E42" s="41"/>
      <c r="F42" s="227" t="s">
        <v>10</v>
      </c>
      <c r="G42" s="11"/>
      <c r="H42" s="398"/>
      <c r="I42" s="398"/>
      <c r="J42" s="398"/>
      <c r="K42" s="398"/>
      <c r="L42" s="398"/>
      <c r="M42" s="398"/>
      <c r="N42" s="125"/>
      <c r="O42" s="199" t="str">
        <f ca="1">IF(OR(ISERROR(VLOOKUP($E$7,Index!$E$44:$G$67,2,FALSE)),ISERROR(J42/I42)),"OK",(IF(AND(J42/I42&gt;=VLOOKUP($E$7,Index!$E$44:$G$67,2,FALSE),OR(VLOOKUP($E$7,Index!$E$44:$G$67,3,FALSE)="",J42/I42&lt;=VLOOKUP($E$7,Index!$E$44:$G$67,3,FALSE))),"OK","ERROR")))</f>
        <v>OK</v>
      </c>
      <c r="P42" s="125"/>
      <c r="Q42"/>
      <c r="R42"/>
      <c r="S42"/>
      <c r="T42"/>
      <c r="U42"/>
      <c r="V42" s="16"/>
    </row>
    <row r="43" spans="2:22" ht="10.15" customHeight="1">
      <c r="B43" s="15"/>
      <c r="C43" s="11"/>
      <c r="D43" s="100"/>
      <c r="E43" s="41"/>
      <c r="F43" s="227" t="s">
        <v>22</v>
      </c>
      <c r="G43" s="11"/>
      <c r="H43" s="398"/>
      <c r="I43" s="398"/>
      <c r="J43" s="398"/>
      <c r="K43" s="398"/>
      <c r="L43" s="398"/>
      <c r="M43" s="398"/>
      <c r="N43" s="125"/>
      <c r="O43" s="199" t="str">
        <f ca="1">IF(OR(ISERROR(VLOOKUP($E$7,Index!$E$44:$G$67,2,FALSE)),ISERROR(J43/I43)),"OK",(IF(AND(J43/I43&gt;=VLOOKUP($E$7,Index!$E$44:$G$67,2,FALSE),OR(VLOOKUP($E$7,Index!$E$44:$G$67,3,FALSE)="",J43/I43&lt;=VLOOKUP($E$7,Index!$E$44:$G$67,3,FALSE))),"OK","ERROR")))</f>
        <v>OK</v>
      </c>
      <c r="P43" s="125"/>
      <c r="Q43"/>
      <c r="R43"/>
      <c r="S43"/>
      <c r="T43"/>
      <c r="U43"/>
      <c r="V43" s="16"/>
    </row>
    <row r="44" spans="2:22" ht="10.15" customHeight="1">
      <c r="B44" s="15"/>
      <c r="C44" s="11"/>
      <c r="D44" s="100"/>
      <c r="E44" s="41"/>
      <c r="F44" s="227" t="s">
        <v>23</v>
      </c>
      <c r="G44" s="11"/>
      <c r="H44" s="398"/>
      <c r="I44" s="398"/>
      <c r="J44" s="398"/>
      <c r="K44" s="402" t="s">
        <v>66</v>
      </c>
      <c r="L44" s="398"/>
      <c r="M44" s="398"/>
      <c r="N44" s="125"/>
      <c r="O44" s="199" t="str">
        <f ca="1">IF(OR(ISERROR(VLOOKUP($E$7,Index!$E$44:$G$67,2,FALSE)),ISERROR(J44/I44)),"OK",(IF(AND(J44/I44&gt;=VLOOKUP($E$7,Index!$E$44:$G$67,2,FALSE),OR(VLOOKUP($E$7,Index!$E$44:$G$67,3,FALSE)="",J44/I44&lt;=VLOOKUP($E$7,Index!$E$44:$G$67,3,FALSE))),"OK","ERROR")))</f>
        <v>OK</v>
      </c>
      <c r="P44" s="125"/>
      <c r="Q44"/>
      <c r="R44"/>
      <c r="S44"/>
      <c r="T44"/>
      <c r="U44"/>
      <c r="V44" s="16"/>
    </row>
    <row r="45" spans="2:22" ht="10.15" customHeight="1">
      <c r="B45" s="15"/>
      <c r="C45" s="11"/>
      <c r="D45" s="100"/>
      <c r="E45" s="41"/>
      <c r="F45" s="227" t="s">
        <v>57</v>
      </c>
      <c r="G45" s="11"/>
      <c r="H45" s="398"/>
      <c r="I45" s="398"/>
      <c r="J45" s="398"/>
      <c r="K45" s="402" t="s">
        <v>66</v>
      </c>
      <c r="L45" s="398"/>
      <c r="M45" s="398"/>
      <c r="N45" s="125"/>
      <c r="O45" s="199" t="str">
        <f ca="1">IF(OR(ISERROR(VLOOKUP($E$7,Index!$E$44:$G$67,2,FALSE)),ISERROR(J45/I45)),"OK",(IF(AND(J45/I45&gt;=VLOOKUP($E$7,Index!$E$44:$G$67,2,FALSE),OR(VLOOKUP($E$7,Index!$E$44:$G$67,3,FALSE)="",J45/I45&lt;=VLOOKUP($E$7,Index!$E$44:$G$67,3,FALSE))),"OK","ERROR")))</f>
        <v>OK</v>
      </c>
      <c r="P45" s="125"/>
      <c r="Q45"/>
      <c r="R45"/>
      <c r="S45"/>
      <c r="T45"/>
      <c r="U45"/>
      <c r="V45" s="16"/>
    </row>
    <row r="46" spans="2:22" ht="10.15" customHeight="1">
      <c r="B46" s="15"/>
      <c r="C46" s="11"/>
      <c r="D46" s="100"/>
      <c r="E46" s="41"/>
      <c r="F46" s="227" t="s">
        <v>32</v>
      </c>
      <c r="G46" s="11"/>
      <c r="H46" s="398"/>
      <c r="I46" s="398"/>
      <c r="J46" s="398"/>
      <c r="K46" s="402" t="s">
        <v>66</v>
      </c>
      <c r="L46" s="398"/>
      <c r="M46" s="398"/>
      <c r="N46" s="125"/>
      <c r="O46" s="199" t="str">
        <f ca="1">IF(OR(ISERROR(VLOOKUP($E$7,Index!$E$44:$G$67,2,FALSE)),ISERROR(J46/I46)),"OK",(IF(AND(J46/I46&gt;=VLOOKUP($E$7,Index!$E$44:$G$67,2,FALSE),OR(VLOOKUP($E$7,Index!$E$44:$G$67,3,FALSE)="",J46/I46&lt;=VLOOKUP($E$7,Index!$E$44:$G$67,3,FALSE))),"OK","ERROR")))</f>
        <v>OK</v>
      </c>
      <c r="P46" s="125"/>
      <c r="Q46"/>
      <c r="R46"/>
      <c r="S46"/>
      <c r="T46"/>
      <c r="U46"/>
      <c r="V46" s="16"/>
    </row>
    <row r="47" spans="2:22" ht="10.15" customHeight="1">
      <c r="B47" s="15"/>
      <c r="C47" s="11"/>
      <c r="D47" s="100"/>
      <c r="E47" s="41"/>
      <c r="F47" s="227" t="s">
        <v>8</v>
      </c>
      <c r="G47" s="11"/>
      <c r="H47" s="398"/>
      <c r="I47" s="398"/>
      <c r="J47" s="398"/>
      <c r="K47" s="398"/>
      <c r="L47" s="398"/>
      <c r="M47" s="398"/>
      <c r="N47" s="125"/>
      <c r="O47" s="199" t="str">
        <f ca="1">IF(OR(ISERROR(VLOOKUP($E$7,Index!$E$44:$G$67,2,FALSE)),ISERROR(J47/I47)),"OK",(IF(AND(J47/I47&gt;=VLOOKUP($E$7,Index!$E$44:$G$67,2,FALSE),OR(VLOOKUP($E$7,Index!$E$44:$G$67,3,FALSE)="",J47/I47&lt;=VLOOKUP($E$7,Index!$E$44:$G$67,3,FALSE))),"OK","ERROR")))</f>
        <v>OK</v>
      </c>
      <c r="P47" s="125"/>
      <c r="Q47"/>
      <c r="R47"/>
      <c r="S47"/>
      <c r="T47"/>
      <c r="U47"/>
      <c r="V47" s="16"/>
    </row>
    <row r="48" spans="2:22" ht="10.15" customHeight="1">
      <c r="B48" s="15"/>
      <c r="C48" s="11"/>
      <c r="D48" s="100"/>
      <c r="E48" s="41"/>
      <c r="F48" s="227"/>
      <c r="G48" s="11"/>
      <c r="H48" s="138"/>
      <c r="I48" s="138"/>
      <c r="J48" s="138"/>
      <c r="K48" s="138"/>
      <c r="L48" s="138"/>
      <c r="M48" s="138"/>
      <c r="N48" s="125"/>
      <c r="O48" s="213"/>
      <c r="P48" s="125"/>
      <c r="Q48"/>
      <c r="R48"/>
      <c r="S48"/>
      <c r="T48"/>
      <c r="U48"/>
      <c r="V48" s="16"/>
    </row>
    <row r="49" spans="2:22" ht="10.15" customHeight="1">
      <c r="B49" s="15"/>
      <c r="C49" s="11"/>
      <c r="D49" s="159"/>
      <c r="E49" s="160"/>
      <c r="F49" s="42" t="s">
        <v>361</v>
      </c>
      <c r="G49" s="11"/>
      <c r="H49" s="135"/>
      <c r="I49" s="135"/>
      <c r="J49" s="132"/>
      <c r="K49" s="132"/>
      <c r="L49" s="132"/>
      <c r="M49" s="132"/>
      <c r="N49" s="205"/>
      <c r="O49" s="197"/>
      <c r="P49" s="205"/>
      <c r="Q49"/>
      <c r="R49"/>
      <c r="S49"/>
      <c r="T49"/>
      <c r="U49"/>
      <c r="V49" s="16"/>
    </row>
    <row r="50" spans="2:22" ht="10.15" customHeight="1">
      <c r="B50" s="15"/>
      <c r="C50" s="11"/>
      <c r="D50" s="100"/>
      <c r="E50" s="41"/>
      <c r="F50" s="226" t="s">
        <v>3</v>
      </c>
      <c r="G50" s="11"/>
      <c r="H50" s="135"/>
      <c r="I50" s="135"/>
      <c r="J50" s="135"/>
      <c r="K50" s="135"/>
      <c r="L50" s="135"/>
      <c r="M50" s="135"/>
      <c r="N50" s="126"/>
      <c r="O50" s="198"/>
      <c r="P50" s="126"/>
      <c r="Q50"/>
      <c r="R50"/>
      <c r="S50"/>
      <c r="T50"/>
      <c r="U50"/>
      <c r="V50" s="16"/>
    </row>
    <row r="51" spans="2:22" ht="10.15" customHeight="1">
      <c r="B51" s="15"/>
      <c r="C51" s="11"/>
      <c r="D51" s="100"/>
      <c r="E51" s="41"/>
      <c r="F51" s="227" t="s">
        <v>4</v>
      </c>
      <c r="G51" s="11"/>
      <c r="H51" s="398"/>
      <c r="I51" s="398"/>
      <c r="J51" s="398"/>
      <c r="K51" s="398"/>
      <c r="L51" s="398"/>
      <c r="M51" s="398"/>
      <c r="N51" s="125"/>
      <c r="O51" s="199" t="str">
        <f ca="1">IF(OR(ISERROR(VLOOKUP($E$7,Index!$E$44:$G$67,2,FALSE)),ISERROR(J51/I51)),"OK",(IF(AND(J51/I51&gt;=VLOOKUP($E$7,Index!$E$44:$G$67,2,FALSE),OR(VLOOKUP($E$7,Index!$E$44:$G$67,3,FALSE)="",J51/I51&lt;=VLOOKUP($E$7,Index!$E$44:$G$67,3,FALSE))),"OK","ERROR")))</f>
        <v>OK</v>
      </c>
      <c r="P51" s="125"/>
      <c r="Q51"/>
      <c r="R51"/>
      <c r="S51"/>
      <c r="T51"/>
      <c r="U51"/>
      <c r="V51" s="16"/>
    </row>
    <row r="52" spans="2:22" ht="10.15" customHeight="1">
      <c r="B52" s="15"/>
      <c r="C52" s="11"/>
      <c r="D52" s="100"/>
      <c r="E52" s="41"/>
      <c r="F52" s="227" t="s">
        <v>5</v>
      </c>
      <c r="G52" s="11"/>
      <c r="H52" s="398"/>
      <c r="I52" s="398"/>
      <c r="J52" s="398"/>
      <c r="K52" s="398"/>
      <c r="L52" s="398"/>
      <c r="M52" s="398"/>
      <c r="N52" s="125"/>
      <c r="O52" s="199" t="str">
        <f ca="1">IF(OR(ISERROR(VLOOKUP($E$7,Index!$E$44:$G$67,2,FALSE)),ISERROR(J52/I52)),"OK",(IF(AND(J52/I52&gt;=VLOOKUP($E$7,Index!$E$44:$G$67,2,FALSE),OR(VLOOKUP($E$7,Index!$E$44:$G$67,3,FALSE)="",J52/I52&lt;=VLOOKUP($E$7,Index!$E$44:$G$67,3,FALSE))),"OK","ERROR")))</f>
        <v>OK</v>
      </c>
      <c r="P52" s="125"/>
      <c r="Q52"/>
      <c r="R52"/>
      <c r="S52"/>
      <c r="T52"/>
      <c r="U52"/>
      <c r="V52" s="16"/>
    </row>
    <row r="53" spans="2:22" ht="10.15" customHeight="1">
      <c r="B53" s="15"/>
      <c r="C53" s="11"/>
      <c r="D53" s="100"/>
      <c r="E53" s="41"/>
      <c r="F53" s="227" t="s">
        <v>6</v>
      </c>
      <c r="G53" s="11"/>
      <c r="H53" s="398"/>
      <c r="I53" s="398"/>
      <c r="J53" s="398"/>
      <c r="K53" s="398"/>
      <c r="L53" s="398"/>
      <c r="M53" s="398"/>
      <c r="N53" s="125"/>
      <c r="O53" s="199" t="str">
        <f ca="1">IF(OR(ISERROR(VLOOKUP($E$7,Index!$E$44:$G$67,2,FALSE)),ISERROR(J53/I53)),"OK",(IF(AND(J53/I53&gt;=VLOOKUP($E$7,Index!$E$44:$G$67,2,FALSE),OR(VLOOKUP($E$7,Index!$E$44:$G$67,3,FALSE)="",J53/I53&lt;=VLOOKUP($E$7,Index!$E$44:$G$67,3,FALSE))),"OK","ERROR")))</f>
        <v>OK</v>
      </c>
      <c r="P53" s="125"/>
      <c r="Q53"/>
      <c r="R53"/>
      <c r="S53"/>
      <c r="T53"/>
      <c r="U53"/>
      <c r="V53" s="16"/>
    </row>
    <row r="54" spans="2:22" ht="10.15" customHeight="1">
      <c r="B54" s="15"/>
      <c r="C54" s="11"/>
      <c r="D54" s="100"/>
      <c r="E54" s="41"/>
      <c r="F54" s="227" t="s">
        <v>7</v>
      </c>
      <c r="G54" s="11"/>
      <c r="H54" s="398"/>
      <c r="I54" s="398"/>
      <c r="J54" s="398"/>
      <c r="K54" s="398"/>
      <c r="L54" s="398"/>
      <c r="M54" s="398"/>
      <c r="N54" s="125"/>
      <c r="O54" s="199" t="str">
        <f ca="1">IF(OR(ISERROR(VLOOKUP($E$7,Index!$E$44:$G$67,2,FALSE)),ISERROR(J54/I54)),"OK",(IF(AND(J54/I54&gt;=VLOOKUP($E$7,Index!$E$44:$G$67,2,FALSE),OR(VLOOKUP($E$7,Index!$E$44:$G$67,3,FALSE)="",J54/I54&lt;=VLOOKUP($E$7,Index!$E$44:$G$67,3,FALSE))),"OK","ERROR")))</f>
        <v>OK</v>
      </c>
      <c r="P54" s="125"/>
      <c r="Q54"/>
      <c r="R54"/>
      <c r="S54"/>
      <c r="T54"/>
      <c r="U54"/>
      <c r="V54" s="16"/>
    </row>
    <row r="55" spans="2:22" ht="10.15" customHeight="1">
      <c r="B55" s="15"/>
      <c r="C55" s="11"/>
      <c r="D55" s="100"/>
      <c r="E55" s="41"/>
      <c r="F55" s="227" t="s">
        <v>8</v>
      </c>
      <c r="G55" s="11"/>
      <c r="H55" s="398"/>
      <c r="I55" s="398"/>
      <c r="J55" s="398"/>
      <c r="K55" s="398"/>
      <c r="L55" s="398"/>
      <c r="M55" s="398"/>
      <c r="N55" s="125"/>
      <c r="O55" s="199" t="str">
        <f ca="1">IF(OR(ISERROR(VLOOKUP($E$7,Index!$E$44:$G$67,2,FALSE)),ISERROR(J55/I55)),"OK",(IF(AND(J55/I55&gt;=VLOOKUP($E$7,Index!$E$44:$G$67,2,FALSE),OR(VLOOKUP($E$7,Index!$E$44:$G$67,3,FALSE)="",J55/I55&lt;=VLOOKUP($E$7,Index!$E$44:$G$67,3,FALSE))),"OK","ERROR")))</f>
        <v>OK</v>
      </c>
      <c r="P55" s="125"/>
      <c r="Q55"/>
      <c r="R55"/>
      <c r="S55"/>
      <c r="T55"/>
      <c r="U55"/>
      <c r="V55" s="16"/>
    </row>
    <row r="56" spans="2:22" ht="10.15" customHeight="1">
      <c r="B56" s="15"/>
      <c r="C56" s="11"/>
      <c r="D56" s="100"/>
      <c r="E56" s="41"/>
      <c r="F56" s="42"/>
      <c r="G56" s="11"/>
      <c r="H56" s="138"/>
      <c r="I56" s="138"/>
      <c r="J56" s="138"/>
      <c r="K56" s="138"/>
      <c r="L56" s="138"/>
      <c r="M56" s="138"/>
      <c r="N56" s="125"/>
      <c r="O56" s="213"/>
      <c r="P56" s="125"/>
      <c r="Q56"/>
      <c r="R56"/>
      <c r="S56"/>
      <c r="T56"/>
      <c r="U56"/>
      <c r="V56" s="16"/>
    </row>
    <row r="57" spans="2:22" ht="10.15" customHeight="1">
      <c r="B57" s="15"/>
      <c r="C57" s="11"/>
      <c r="D57" s="100"/>
      <c r="E57" s="41"/>
      <c r="F57" s="226" t="s">
        <v>9</v>
      </c>
      <c r="G57" s="11"/>
      <c r="H57" s="139"/>
      <c r="I57" s="139"/>
      <c r="J57" s="139"/>
      <c r="K57" s="139"/>
      <c r="L57" s="139"/>
      <c r="M57" s="139"/>
      <c r="N57" s="125"/>
      <c r="O57" s="200"/>
      <c r="P57" s="125"/>
      <c r="Q57"/>
      <c r="R57"/>
      <c r="S57"/>
      <c r="T57"/>
      <c r="U57"/>
      <c r="V57" s="16"/>
    </row>
    <row r="58" spans="2:22" ht="10.15" customHeight="1">
      <c r="B58" s="15"/>
      <c r="C58" s="11"/>
      <c r="D58" s="100"/>
      <c r="E58" s="41"/>
      <c r="F58" s="227" t="s">
        <v>10</v>
      </c>
      <c r="G58" s="11"/>
      <c r="H58" s="398"/>
      <c r="I58" s="398"/>
      <c r="J58" s="398"/>
      <c r="K58" s="398"/>
      <c r="L58" s="398"/>
      <c r="M58" s="398"/>
      <c r="N58" s="125"/>
      <c r="O58" s="199" t="str">
        <f ca="1">IF(OR(ISERROR(VLOOKUP($E$7,Index!$E$44:$G$67,2,FALSE)),ISERROR(J58/I58)),"OK",(IF(AND(J58/I58&gt;=VLOOKUP($E$7,Index!$E$44:$G$67,2,FALSE),OR(VLOOKUP($E$7,Index!$E$44:$G$67,3,FALSE)="",J58/I58&lt;=VLOOKUP($E$7,Index!$E$44:$G$67,3,FALSE))),"OK","ERROR")))</f>
        <v>OK</v>
      </c>
      <c r="P58" s="125"/>
      <c r="Q58"/>
      <c r="R58"/>
      <c r="S58"/>
      <c r="T58"/>
      <c r="U58"/>
      <c r="V58" s="16"/>
    </row>
    <row r="59" spans="2:22" ht="10.15" customHeight="1">
      <c r="B59" s="15"/>
      <c r="C59" s="11"/>
      <c r="D59" s="100"/>
      <c r="E59" s="41"/>
      <c r="F59" s="227" t="s">
        <v>22</v>
      </c>
      <c r="G59" s="11"/>
      <c r="H59" s="398"/>
      <c r="I59" s="398"/>
      <c r="J59" s="398"/>
      <c r="K59" s="398"/>
      <c r="L59" s="398"/>
      <c r="M59" s="398"/>
      <c r="N59" s="125"/>
      <c r="O59" s="199" t="str">
        <f ca="1">IF(OR(ISERROR(VLOOKUP($E$7,Index!$E$44:$G$67,2,FALSE)),ISERROR(J59/I59)),"OK",(IF(AND(J59/I59&gt;=VLOOKUP($E$7,Index!$E$44:$G$67,2,FALSE),OR(VLOOKUP($E$7,Index!$E$44:$G$67,3,FALSE)="",J59/I59&lt;=VLOOKUP($E$7,Index!$E$44:$G$67,3,FALSE))),"OK","ERROR")))</f>
        <v>OK</v>
      </c>
      <c r="P59" s="125"/>
      <c r="Q59"/>
      <c r="R59"/>
      <c r="S59"/>
      <c r="T59"/>
      <c r="U59"/>
      <c r="V59" s="16"/>
    </row>
    <row r="60" spans="2:22" ht="10.15" customHeight="1">
      <c r="B60" s="15"/>
      <c r="C60" s="11"/>
      <c r="D60" s="100"/>
      <c r="E60" s="41"/>
      <c r="F60" s="227" t="s">
        <v>23</v>
      </c>
      <c r="G60" s="11"/>
      <c r="H60" s="398"/>
      <c r="I60" s="398"/>
      <c r="J60" s="398"/>
      <c r="K60" s="402" t="s">
        <v>66</v>
      </c>
      <c r="L60" s="398"/>
      <c r="M60" s="398"/>
      <c r="N60" s="125"/>
      <c r="O60" s="199" t="str">
        <f ca="1">IF(OR(ISERROR(VLOOKUP($E$7,Index!$E$44:$G$67,2,FALSE)),ISERROR(J60/I60)),"OK",(IF(AND(J60/I60&gt;=VLOOKUP($E$7,Index!$E$44:$G$67,2,FALSE),OR(VLOOKUP($E$7,Index!$E$44:$G$67,3,FALSE)="",J60/I60&lt;=VLOOKUP($E$7,Index!$E$44:$G$67,3,FALSE))),"OK","ERROR")))</f>
        <v>OK</v>
      </c>
      <c r="P60" s="125"/>
      <c r="Q60"/>
      <c r="R60"/>
      <c r="S60"/>
      <c r="T60"/>
      <c r="U60"/>
      <c r="V60" s="16"/>
    </row>
    <row r="61" spans="2:22" ht="10.15" customHeight="1">
      <c r="B61" s="15"/>
      <c r="C61" s="11"/>
      <c r="D61" s="100"/>
      <c r="E61" s="41"/>
      <c r="F61" s="227" t="s">
        <v>57</v>
      </c>
      <c r="G61" s="11"/>
      <c r="H61" s="398"/>
      <c r="I61" s="398"/>
      <c r="J61" s="398"/>
      <c r="K61" s="402" t="s">
        <v>66</v>
      </c>
      <c r="L61" s="398"/>
      <c r="M61" s="398"/>
      <c r="N61" s="125"/>
      <c r="O61" s="199" t="str">
        <f ca="1">IF(OR(ISERROR(VLOOKUP($E$7,Index!$E$44:$G$67,2,FALSE)),ISERROR(J61/I61)),"OK",(IF(AND(J61/I61&gt;=VLOOKUP($E$7,Index!$E$44:$G$67,2,FALSE),OR(VLOOKUP($E$7,Index!$E$44:$G$67,3,FALSE)="",J61/I61&lt;=VLOOKUP($E$7,Index!$E$44:$G$67,3,FALSE))),"OK","ERROR")))</f>
        <v>OK</v>
      </c>
      <c r="P61" s="125"/>
      <c r="Q61"/>
      <c r="R61"/>
      <c r="S61"/>
      <c r="T61"/>
      <c r="U61"/>
      <c r="V61" s="16"/>
    </row>
    <row r="62" spans="2:22" ht="10.15" customHeight="1">
      <c r="B62" s="15"/>
      <c r="C62" s="11"/>
      <c r="D62" s="100"/>
      <c r="E62" s="41"/>
      <c r="F62" s="227" t="s">
        <v>32</v>
      </c>
      <c r="G62" s="11"/>
      <c r="H62" s="398"/>
      <c r="I62" s="398"/>
      <c r="J62" s="398"/>
      <c r="K62" s="402" t="s">
        <v>66</v>
      </c>
      <c r="L62" s="398"/>
      <c r="M62" s="398"/>
      <c r="N62" s="125"/>
      <c r="O62" s="199" t="str">
        <f ca="1">IF(OR(ISERROR(VLOOKUP($E$7,Index!$E$44:$G$67,2,FALSE)),ISERROR(J62/I62)),"OK",(IF(AND(J62/I62&gt;=VLOOKUP($E$7,Index!$E$44:$G$67,2,FALSE),OR(VLOOKUP($E$7,Index!$E$44:$G$67,3,FALSE)="",J62/I62&lt;=VLOOKUP($E$7,Index!$E$44:$G$67,3,FALSE))),"OK","ERROR")))</f>
        <v>OK</v>
      </c>
      <c r="P62" s="125"/>
      <c r="Q62"/>
      <c r="R62"/>
      <c r="S62"/>
      <c r="T62"/>
      <c r="U62"/>
      <c r="V62" s="16"/>
    </row>
    <row r="63" spans="2:22" ht="10.15" customHeight="1">
      <c r="B63" s="15"/>
      <c r="C63" s="11"/>
      <c r="D63" s="100"/>
      <c r="E63" s="41"/>
      <c r="F63" s="227" t="s">
        <v>8</v>
      </c>
      <c r="G63" s="11"/>
      <c r="H63" s="398"/>
      <c r="I63" s="398"/>
      <c r="J63" s="398"/>
      <c r="K63" s="398"/>
      <c r="L63" s="398"/>
      <c r="M63" s="398"/>
      <c r="N63" s="125"/>
      <c r="O63" s="199" t="str">
        <f ca="1">IF(OR(ISERROR(VLOOKUP($E$7,Index!$E$44:$G$67,2,FALSE)),ISERROR(J63/I63)),"OK",(IF(AND(J63/I63&gt;=VLOOKUP($E$7,Index!$E$44:$G$67,2,FALSE),OR(VLOOKUP($E$7,Index!$E$44:$G$67,3,FALSE)="",J63/I63&lt;=VLOOKUP($E$7,Index!$E$44:$G$67,3,FALSE))),"OK","ERROR")))</f>
        <v>OK</v>
      </c>
      <c r="P63" s="125"/>
      <c r="Q63"/>
      <c r="R63"/>
      <c r="S63"/>
      <c r="T63"/>
      <c r="U63"/>
      <c r="V63" s="16"/>
    </row>
    <row r="64" spans="2:22" ht="10.15" customHeight="1">
      <c r="B64" s="15"/>
      <c r="C64" s="11"/>
      <c r="D64" s="100"/>
      <c r="E64" s="160" t="s">
        <v>15</v>
      </c>
      <c r="F64" s="42"/>
      <c r="G64" s="11"/>
      <c r="H64" s="139"/>
      <c r="I64" s="139"/>
      <c r="J64" s="139"/>
      <c r="K64" s="139"/>
      <c r="L64" s="139"/>
      <c r="M64" s="139"/>
      <c r="N64" s="125"/>
      <c r="O64" s="200"/>
      <c r="P64" s="125"/>
      <c r="Q64"/>
      <c r="R64"/>
      <c r="S64"/>
      <c r="T64"/>
      <c r="U64"/>
      <c r="V64" s="16"/>
    </row>
    <row r="65" spans="2:22" ht="10.15" customHeight="1">
      <c r="B65" s="15"/>
      <c r="C65" s="11"/>
      <c r="D65" s="100"/>
      <c r="E65" s="160"/>
      <c r="F65" s="42" t="s">
        <v>360</v>
      </c>
      <c r="G65" s="11"/>
      <c r="H65" s="139"/>
      <c r="I65" s="139"/>
      <c r="J65" s="139"/>
      <c r="K65" s="139"/>
      <c r="L65" s="139"/>
      <c r="M65" s="139"/>
      <c r="N65" s="125"/>
      <c r="O65" s="200"/>
      <c r="P65" s="125"/>
      <c r="Q65"/>
      <c r="R65"/>
      <c r="S65"/>
      <c r="T65"/>
      <c r="U65"/>
      <c r="V65" s="16"/>
    </row>
    <row r="66" spans="2:22" ht="10.15" customHeight="1">
      <c r="B66" s="15"/>
      <c r="C66" s="11"/>
      <c r="D66" s="100"/>
      <c r="E66" s="160"/>
      <c r="F66" s="227" t="s">
        <v>16</v>
      </c>
      <c r="G66" s="11"/>
      <c r="H66" s="398"/>
      <c r="I66" s="398"/>
      <c r="J66" s="398"/>
      <c r="K66" s="398"/>
      <c r="L66" s="398"/>
      <c r="M66" s="398"/>
      <c r="N66" s="125"/>
      <c r="O66" s="199" t="str">
        <f ca="1">IF(OR(ISERROR(VLOOKUP($E$7,Index!$E$44:$G$67,2,FALSE)),ISERROR(J66/I66)),"OK",(IF(AND(J66/I66&gt;=VLOOKUP($E$7,Index!$E$44:$G$67,2,FALSE),OR(VLOOKUP($E$7,Index!$E$44:$G$67,3,FALSE)="",J66/I66&lt;=VLOOKUP($E$7,Index!$E$44:$G$67,3,FALSE))),"OK","ERROR")))</f>
        <v>OK</v>
      </c>
      <c r="P66" s="125"/>
      <c r="Q66"/>
      <c r="R66"/>
      <c r="S66"/>
      <c r="T66"/>
      <c r="U66"/>
      <c r="V66" s="16"/>
    </row>
    <row r="67" spans="2:22" ht="10.15" customHeight="1">
      <c r="B67" s="15"/>
      <c r="C67" s="11"/>
      <c r="D67" s="100"/>
      <c r="E67" s="41"/>
      <c r="F67" s="227" t="s">
        <v>17</v>
      </c>
      <c r="G67" s="11"/>
      <c r="H67" s="398"/>
      <c r="I67" s="398"/>
      <c r="J67" s="398"/>
      <c r="K67" s="398"/>
      <c r="L67" s="398"/>
      <c r="M67" s="398"/>
      <c r="N67" s="125"/>
      <c r="O67" s="199" t="str">
        <f ca="1">IF(OR(ISERROR(VLOOKUP($E$7,Index!$E$44:$G$67,2,FALSE)),ISERROR(J67/I67)),"OK",(IF(AND(J67/I67&gt;=VLOOKUP($E$7,Index!$E$44:$G$67,2,FALSE),OR(VLOOKUP($E$7,Index!$E$44:$G$67,3,FALSE)="",J67/I67&lt;=VLOOKUP($E$7,Index!$E$44:$G$67,3,FALSE))),"OK","ERROR")))</f>
        <v>OK</v>
      </c>
      <c r="P67" s="125"/>
      <c r="Q67"/>
      <c r="R67"/>
      <c r="S67"/>
      <c r="T67"/>
      <c r="U67"/>
      <c r="V67" s="16"/>
    </row>
    <row r="68" spans="2:22" ht="10.15" customHeight="1">
      <c r="B68" s="15"/>
      <c r="C68" s="11"/>
      <c r="D68" s="100"/>
      <c r="E68" s="41"/>
      <c r="F68" s="227" t="s">
        <v>8</v>
      </c>
      <c r="G68" s="11"/>
      <c r="H68" s="398"/>
      <c r="I68" s="398"/>
      <c r="J68" s="398"/>
      <c r="K68" s="398"/>
      <c r="L68" s="398"/>
      <c r="M68" s="398"/>
      <c r="N68" s="125"/>
      <c r="O68" s="199" t="str">
        <f ca="1">IF(OR(ISERROR(VLOOKUP($E$7,Index!$E$44:$G$67,2,FALSE)),ISERROR(J68/I68)),"OK",(IF(AND(J68/I68&gt;=VLOOKUP($E$7,Index!$E$44:$G$67,2,FALSE),OR(VLOOKUP($E$7,Index!$E$44:$G$67,3,FALSE)="",J68/I68&lt;=VLOOKUP($E$7,Index!$E$44:$G$67,3,FALSE))),"OK","ERROR")))</f>
        <v>OK</v>
      </c>
      <c r="P68" s="125"/>
      <c r="Q68"/>
      <c r="R68"/>
      <c r="S68"/>
      <c r="T68"/>
      <c r="U68"/>
      <c r="V68" s="16"/>
    </row>
    <row r="69" spans="2:22" ht="10.15" customHeight="1">
      <c r="B69" s="15"/>
      <c r="C69" s="11"/>
      <c r="D69" s="100"/>
      <c r="E69" s="41"/>
      <c r="F69" s="227"/>
      <c r="G69" s="11"/>
      <c r="H69" s="138"/>
      <c r="I69" s="138"/>
      <c r="J69" s="138"/>
      <c r="K69" s="138"/>
      <c r="L69" s="138"/>
      <c r="M69" s="138"/>
      <c r="N69" s="125"/>
      <c r="O69" s="213"/>
      <c r="P69" s="125"/>
      <c r="Q69"/>
      <c r="R69"/>
      <c r="S69"/>
      <c r="T69"/>
      <c r="U69"/>
      <c r="V69" s="16"/>
    </row>
    <row r="70" spans="2:22" ht="10.15" customHeight="1">
      <c r="B70" s="15"/>
      <c r="C70" s="11"/>
      <c r="D70" s="100"/>
      <c r="E70" s="160"/>
      <c r="F70" s="42" t="s">
        <v>361</v>
      </c>
      <c r="G70" s="11"/>
      <c r="H70" s="139"/>
      <c r="I70" s="139"/>
      <c r="J70" s="139"/>
      <c r="K70" s="139"/>
      <c r="L70" s="139"/>
      <c r="M70" s="139"/>
      <c r="N70" s="125"/>
      <c r="O70" s="200"/>
      <c r="P70" s="125"/>
      <c r="Q70"/>
      <c r="R70"/>
      <c r="S70"/>
      <c r="T70"/>
      <c r="U70"/>
      <c r="V70" s="16"/>
    </row>
    <row r="71" spans="2:22" ht="10.15" customHeight="1">
      <c r="B71" s="15"/>
      <c r="C71" s="11"/>
      <c r="D71" s="100"/>
      <c r="E71" s="160"/>
      <c r="F71" s="227" t="s">
        <v>16</v>
      </c>
      <c r="G71" s="11"/>
      <c r="H71" s="398"/>
      <c r="I71" s="398"/>
      <c r="J71" s="398"/>
      <c r="K71" s="398"/>
      <c r="L71" s="398"/>
      <c r="M71" s="398"/>
      <c r="N71" s="125"/>
      <c r="O71" s="199" t="str">
        <f ca="1">IF(OR(ISERROR(VLOOKUP($E$7,Index!$E$44:$G$67,2,FALSE)),ISERROR(J71/I71)),"OK",(IF(AND(J71/I71&gt;=VLOOKUP($E$7,Index!$E$44:$G$67,2,FALSE),OR(VLOOKUP($E$7,Index!$E$44:$G$67,3,FALSE)="",J71/I71&lt;=VLOOKUP($E$7,Index!$E$44:$G$67,3,FALSE))),"OK","ERROR")))</f>
        <v>OK</v>
      </c>
      <c r="P71" s="125"/>
      <c r="Q71"/>
      <c r="R71"/>
      <c r="S71"/>
      <c r="T71"/>
      <c r="U71"/>
      <c r="V71" s="16"/>
    </row>
    <row r="72" spans="2:22" ht="10.15" customHeight="1">
      <c r="B72" s="15"/>
      <c r="C72" s="11"/>
      <c r="D72" s="100"/>
      <c r="E72" s="41"/>
      <c r="F72" s="227" t="s">
        <v>17</v>
      </c>
      <c r="G72" s="11"/>
      <c r="H72" s="398"/>
      <c r="I72" s="398"/>
      <c r="J72" s="398"/>
      <c r="K72" s="398"/>
      <c r="L72" s="398"/>
      <c r="M72" s="398"/>
      <c r="N72" s="125"/>
      <c r="O72" s="199" t="str">
        <f ca="1">IF(OR(ISERROR(VLOOKUP($E$7,Index!$E$44:$G$67,2,FALSE)),ISERROR(J72/I72)),"OK",(IF(AND(J72/I72&gt;=VLOOKUP($E$7,Index!$E$44:$G$67,2,FALSE),OR(VLOOKUP($E$7,Index!$E$44:$G$67,3,FALSE)="",J72/I72&lt;=VLOOKUP($E$7,Index!$E$44:$G$67,3,FALSE))),"OK","ERROR")))</f>
        <v>OK</v>
      </c>
      <c r="P72" s="125"/>
      <c r="Q72"/>
      <c r="R72"/>
      <c r="S72"/>
      <c r="T72"/>
      <c r="U72"/>
      <c r="V72" s="16"/>
    </row>
    <row r="73" spans="2:22" ht="10.15" customHeight="1">
      <c r="B73" s="15"/>
      <c r="C73" s="11"/>
      <c r="D73" s="100"/>
      <c r="E73" s="41"/>
      <c r="F73" s="227" t="s">
        <v>8</v>
      </c>
      <c r="G73" s="11"/>
      <c r="H73" s="398"/>
      <c r="I73" s="398"/>
      <c r="J73" s="398"/>
      <c r="K73" s="398"/>
      <c r="L73" s="398"/>
      <c r="M73" s="398"/>
      <c r="N73" s="125"/>
      <c r="O73" s="199" t="str">
        <f ca="1">IF(OR(ISERROR(VLOOKUP($E$7,Index!$E$44:$G$67,2,FALSE)),ISERROR(J73/I73)),"OK",(IF(AND(J73/I73&gt;=VLOOKUP($E$7,Index!$E$44:$G$67,2,FALSE),OR(VLOOKUP($E$7,Index!$E$44:$G$67,3,FALSE)="",J73/I73&lt;=VLOOKUP($E$7,Index!$E$44:$G$67,3,FALSE))),"OK","ERROR")))</f>
        <v>OK</v>
      </c>
      <c r="P73" s="125"/>
      <c r="Q73"/>
      <c r="R73"/>
      <c r="S73"/>
      <c r="T73"/>
      <c r="U73"/>
      <c r="V73" s="16"/>
    </row>
    <row r="74" spans="2:22" ht="10.15" customHeight="1">
      <c r="B74" s="15"/>
      <c r="C74" s="11"/>
      <c r="D74" s="161" t="s">
        <v>18</v>
      </c>
      <c r="E74" s="162" t="s">
        <v>19</v>
      </c>
      <c r="F74" s="10"/>
      <c r="G74" s="11"/>
      <c r="H74" s="399"/>
      <c r="I74" s="399"/>
      <c r="J74" s="399"/>
      <c r="K74" s="455" t="s">
        <v>66</v>
      </c>
      <c r="L74" s="399"/>
      <c r="M74" s="399"/>
      <c r="N74" s="125"/>
      <c r="O74" s="201" t="str">
        <f ca="1">IF(OR(ISERROR(VLOOKUP($E$7,Index!$E$44:$G$67,2,FALSE)),ISERROR(J74/I74)),"OK",(IF(AND(J74/I74&gt;=VLOOKUP($E$7,Index!$E$44:$G$67,2,FALSE),OR(VLOOKUP($E$7,Index!$E$44:$G$67,3,FALSE)="",J74/I74&lt;=VLOOKUP($E$7,Index!$E$44:$G$67,3,FALSE))),"OK","ERROR")))</f>
        <v>OK</v>
      </c>
      <c r="P74" s="125"/>
      <c r="Q74"/>
      <c r="R74"/>
      <c r="S74"/>
      <c r="T74"/>
      <c r="U74"/>
      <c r="V74" s="16"/>
    </row>
    <row r="75" spans="2:22" ht="10.15" customHeight="1">
      <c r="B75" s="15"/>
      <c r="C75" s="11"/>
      <c r="D75" s="163" t="s">
        <v>20</v>
      </c>
      <c r="E75" s="164" t="s">
        <v>21</v>
      </c>
      <c r="F75" s="40"/>
      <c r="G75" s="11"/>
      <c r="H75" s="141"/>
      <c r="I75" s="141"/>
      <c r="J75" s="141"/>
      <c r="K75" s="141"/>
      <c r="L75" s="141"/>
      <c r="M75" s="141"/>
      <c r="N75" s="125"/>
      <c r="O75" s="202"/>
      <c r="P75" s="125"/>
      <c r="Q75"/>
      <c r="R75"/>
      <c r="S75"/>
      <c r="T75"/>
      <c r="U75"/>
      <c r="V75" s="16"/>
    </row>
    <row r="76" spans="2:22" ht="10.15" customHeight="1">
      <c r="B76" s="15"/>
      <c r="C76" s="11"/>
      <c r="D76" s="100"/>
      <c r="E76" s="11"/>
      <c r="F76" s="42" t="s">
        <v>22</v>
      </c>
      <c r="G76" s="11"/>
      <c r="H76" s="398"/>
      <c r="I76" s="398"/>
      <c r="J76" s="398"/>
      <c r="K76" s="402" t="s">
        <v>66</v>
      </c>
      <c r="L76" s="398"/>
      <c r="M76" s="398"/>
      <c r="N76" s="125"/>
      <c r="O76" s="199" t="str">
        <f ca="1">IF(OR(ISERROR(VLOOKUP($E$7,Index!$E$44:$G$67,2,FALSE)),ISERROR(J76/I76)),"OK",(IF(AND(J76/I76&gt;=VLOOKUP($E$7,Index!$E$44:$G$67,2,FALSE),OR(VLOOKUP($E$7,Index!$E$44:$G$67,3,FALSE)="",J76/I76&lt;=VLOOKUP($E$7,Index!$E$44:$G$67,3,FALSE))),"OK","ERROR")))</f>
        <v>OK</v>
      </c>
      <c r="P76" s="125"/>
      <c r="Q76"/>
      <c r="R76"/>
      <c r="S76"/>
      <c r="T76"/>
      <c r="U76"/>
      <c r="V76" s="16"/>
    </row>
    <row r="77" spans="2:22" ht="10.15" customHeight="1">
      <c r="B77" s="15"/>
      <c r="C77" s="11"/>
      <c r="D77" s="100"/>
      <c r="E77" s="11"/>
      <c r="F77" s="42" t="s">
        <v>23</v>
      </c>
      <c r="G77" s="11"/>
      <c r="H77" s="398"/>
      <c r="I77" s="398"/>
      <c r="J77" s="398"/>
      <c r="K77" s="402" t="s">
        <v>66</v>
      </c>
      <c r="L77" s="398"/>
      <c r="M77" s="398"/>
      <c r="N77" s="125"/>
      <c r="O77" s="199" t="str">
        <f ca="1">IF(OR(ISERROR(VLOOKUP($E$7,Index!$E$44:$G$67,2,FALSE)),ISERROR(J77/I77)),"OK",(IF(AND(J77/I77&gt;=VLOOKUP($E$7,Index!$E$44:$G$67,2,FALSE),OR(VLOOKUP($E$7,Index!$E$44:$G$67,3,FALSE)="",J77/I77&lt;=VLOOKUP($E$7,Index!$E$44:$G$67,3,FALSE))),"OK","ERROR")))</f>
        <v>OK</v>
      </c>
      <c r="P77" s="125"/>
      <c r="Q77"/>
      <c r="R77"/>
      <c r="S77"/>
      <c r="T77"/>
      <c r="U77"/>
      <c r="V77" s="16"/>
    </row>
    <row r="78" spans="2:22" ht="10.15" customHeight="1">
      <c r="B78" s="15"/>
      <c r="C78" s="11"/>
      <c r="D78" s="100"/>
      <c r="E78" s="11"/>
      <c r="F78" s="42" t="s">
        <v>57</v>
      </c>
      <c r="G78" s="11"/>
      <c r="H78" s="398"/>
      <c r="I78" s="398"/>
      <c r="J78" s="398"/>
      <c r="K78" s="402" t="s">
        <v>66</v>
      </c>
      <c r="L78" s="398"/>
      <c r="M78" s="398"/>
      <c r="N78" s="125"/>
      <c r="O78" s="199" t="str">
        <f ca="1">IF(OR(ISERROR(VLOOKUP($E$7,Index!$E$44:$G$67,2,FALSE)),ISERROR(J78/I78)),"OK",(IF(AND(J78/I78&gt;=VLOOKUP($E$7,Index!$E$44:$G$67,2,FALSE),OR(VLOOKUP($E$7,Index!$E$44:$G$67,3,FALSE)="",J78/I78&lt;=VLOOKUP($E$7,Index!$E$44:$G$67,3,FALSE))),"OK","ERROR")))</f>
        <v>OK</v>
      </c>
      <c r="P78" s="125"/>
      <c r="Q78"/>
      <c r="R78"/>
      <c r="S78"/>
      <c r="T78"/>
      <c r="U78"/>
      <c r="V78" s="16"/>
    </row>
    <row r="79" spans="2:22" ht="10.15" customHeight="1">
      <c r="B79" s="15"/>
      <c r="C79" s="11"/>
      <c r="D79" s="100"/>
      <c r="E79" s="11"/>
      <c r="F79" s="42" t="s">
        <v>32</v>
      </c>
      <c r="G79" s="11"/>
      <c r="H79" s="398"/>
      <c r="I79" s="398"/>
      <c r="J79" s="398"/>
      <c r="K79" s="402" t="s">
        <v>66</v>
      </c>
      <c r="L79" s="398"/>
      <c r="M79" s="398"/>
      <c r="N79" s="125"/>
      <c r="O79" s="199" t="str">
        <f ca="1">IF(OR(ISERROR(VLOOKUP($E$7,Index!$E$44:$G$67,2,FALSE)),ISERROR(J79/I79)),"OK",(IF(AND(J79/I79&gt;=VLOOKUP($E$7,Index!$E$44:$G$67,2,FALSE),OR(VLOOKUP($E$7,Index!$E$44:$G$67,3,FALSE)="",J79/I79&lt;=VLOOKUP($E$7,Index!$E$44:$G$67,3,FALSE))),"OK","ERROR")))</f>
        <v>OK</v>
      </c>
      <c r="P79" s="125"/>
      <c r="Q79"/>
      <c r="R79"/>
      <c r="S79"/>
      <c r="T79"/>
      <c r="U79"/>
      <c r="V79" s="16"/>
    </row>
    <row r="80" spans="2:22" ht="10.15" customHeight="1">
      <c r="B80" s="15"/>
      <c r="C80" s="11"/>
      <c r="D80" s="100"/>
      <c r="E80" s="11"/>
      <c r="F80" s="42" t="s">
        <v>8</v>
      </c>
      <c r="G80" s="11"/>
      <c r="H80" s="398"/>
      <c r="I80" s="398"/>
      <c r="J80" s="398"/>
      <c r="K80" s="402" t="s">
        <v>66</v>
      </c>
      <c r="L80" s="398"/>
      <c r="M80" s="398"/>
      <c r="N80" s="125"/>
      <c r="O80" s="199" t="str">
        <f ca="1">IF(OR(ISERROR(VLOOKUP($E$7,Index!$E$44:$G$67,2,FALSE)),ISERROR(J80/I80)),"OK",(IF(AND(J80/I80&gt;=VLOOKUP($E$7,Index!$E$44:$G$67,2,FALSE),OR(VLOOKUP($E$7,Index!$E$44:$G$67,3,FALSE)="",J80/I80&lt;=VLOOKUP($E$7,Index!$E$44:$G$67,3,FALSE))),"OK","ERROR")))</f>
        <v>OK</v>
      </c>
      <c r="P80" s="125"/>
      <c r="Q80"/>
      <c r="R80"/>
      <c r="S80"/>
      <c r="T80"/>
      <c r="U80"/>
      <c r="V80" s="16"/>
    </row>
    <row r="81" spans="2:22" ht="10.15" customHeight="1">
      <c r="B81" s="15"/>
      <c r="C81" s="11"/>
      <c r="D81" s="161" t="s">
        <v>24</v>
      </c>
      <c r="E81" s="162" t="s">
        <v>25</v>
      </c>
      <c r="F81" s="10"/>
      <c r="G81" s="11"/>
      <c r="H81" s="399"/>
      <c r="I81" s="399"/>
      <c r="J81" s="399"/>
      <c r="K81" s="455" t="s">
        <v>66</v>
      </c>
      <c r="L81" s="399"/>
      <c r="M81" s="399"/>
      <c r="N81" s="125"/>
      <c r="O81" s="201" t="str">
        <f ca="1">IF(OR(ISERROR(VLOOKUP($E$7,Index!$E$44:$G$67,2,FALSE)),ISERROR(J81/I81)),"OK",(IF(AND(J81/I81&gt;=VLOOKUP($E$7,Index!$E$44:$G$67,2,FALSE),OR(VLOOKUP($E$7,Index!$E$44:$G$67,3,FALSE)="",J81/I81&lt;=VLOOKUP($E$7,Index!$E$44:$G$67,3,FALSE))),"OK","ERROR")))</f>
        <v>OK</v>
      </c>
      <c r="P81" s="125"/>
      <c r="Q81"/>
      <c r="R81"/>
      <c r="S81"/>
      <c r="T81"/>
      <c r="U81"/>
      <c r="V81" s="16"/>
    </row>
    <row r="82" spans="2:22" ht="10.15" customHeight="1">
      <c r="B82" s="15"/>
      <c r="C82" s="11"/>
      <c r="D82" s="161" t="s">
        <v>26</v>
      </c>
      <c r="E82" s="162" t="s">
        <v>27</v>
      </c>
      <c r="F82" s="10"/>
      <c r="G82" s="11"/>
      <c r="H82" s="399"/>
      <c r="I82" s="399"/>
      <c r="J82" s="399"/>
      <c r="K82" s="455" t="s">
        <v>66</v>
      </c>
      <c r="L82" s="399"/>
      <c r="M82" s="399"/>
      <c r="N82" s="125"/>
      <c r="O82" s="201" t="str">
        <f ca="1">IF(OR(ISERROR(VLOOKUP($E$7,Index!$E$44:$G$67,2,FALSE)),ISERROR(J82/I82)),"OK",(IF(AND(J82/I82&gt;=VLOOKUP($E$7,Index!$E$44:$G$67,2,FALSE),OR(VLOOKUP($E$7,Index!$E$44:$G$67,3,FALSE)="",J82/I82&lt;=VLOOKUP($E$7,Index!$E$44:$G$67,3,FALSE))),"OK","ERROR")))</f>
        <v>OK</v>
      </c>
      <c r="P82" s="125"/>
      <c r="Q82"/>
      <c r="R82"/>
      <c r="S82"/>
      <c r="T82"/>
      <c r="U82"/>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c r="R86"/>
      <c r="S86"/>
      <c r="T86"/>
      <c r="U86"/>
      <c r="V86" s="16"/>
    </row>
    <row r="87" spans="2:22" ht="41.45" customHeight="1">
      <c r="B87" s="15"/>
      <c r="C87" s="11"/>
      <c r="D87" s="155" t="s">
        <v>0</v>
      </c>
      <c r="E87" s="188" t="s">
        <v>11</v>
      </c>
      <c r="F87" s="156"/>
      <c r="G87" s="11"/>
      <c r="H87" s="158" t="s">
        <v>58</v>
      </c>
      <c r="I87" s="158" t="s">
        <v>70</v>
      </c>
      <c r="J87" s="335" t="s">
        <v>550</v>
      </c>
      <c r="K87" s="158" t="s">
        <v>12</v>
      </c>
      <c r="L87" s="158" t="s">
        <v>13</v>
      </c>
      <c r="M87" s="158" t="s">
        <v>14</v>
      </c>
      <c r="N87" s="205"/>
      <c r="O87" s="158" t="s">
        <v>641</v>
      </c>
      <c r="P87" s="205"/>
      <c r="Q87"/>
      <c r="R87"/>
      <c r="S87"/>
      <c r="T87"/>
      <c r="U87"/>
      <c r="V87" s="16"/>
    </row>
    <row r="88" spans="2:22" ht="10.15" customHeight="1">
      <c r="B88" s="15"/>
      <c r="C88" s="11"/>
      <c r="D88" s="97"/>
      <c r="E88" s="39"/>
      <c r="F88" s="40"/>
      <c r="G88" s="11"/>
      <c r="H88" s="98"/>
      <c r="I88" s="98"/>
      <c r="J88" s="98" t="s">
        <v>54</v>
      </c>
      <c r="K88" s="98" t="s">
        <v>54</v>
      </c>
      <c r="L88" s="98" t="s">
        <v>54</v>
      </c>
      <c r="M88" s="98" t="s">
        <v>54</v>
      </c>
      <c r="N88" s="126"/>
      <c r="O88" s="204"/>
      <c r="P88" s="126"/>
      <c r="Q88"/>
      <c r="R88"/>
      <c r="S88"/>
      <c r="T88"/>
      <c r="U88"/>
      <c r="V88" s="16"/>
    </row>
    <row r="89" spans="2:22" ht="10.15" customHeight="1">
      <c r="B89" s="15"/>
      <c r="C89" s="11"/>
      <c r="D89" s="159" t="s">
        <v>28</v>
      </c>
      <c r="E89" s="160" t="s">
        <v>108</v>
      </c>
      <c r="F89" s="42"/>
      <c r="G89" s="11"/>
      <c r="H89" s="398"/>
      <c r="I89" s="398"/>
      <c r="J89" s="398"/>
      <c r="K89" s="398"/>
      <c r="L89" s="398"/>
      <c r="M89" s="398"/>
      <c r="N89" s="125"/>
      <c r="O89" s="199" t="str">
        <f ca="1">IF(OR(ISERROR(VLOOKUP($E$7,Index!$E$44:$G$67,2,FALSE)),ISERROR(J89/I89)),"OK",(IF(AND(J89/I89&gt;=VLOOKUP($E$7,Index!$E$44:$G$67,2,FALSE),OR(VLOOKUP($E$7,Index!$E$44:$G$67,3,FALSE)="",J89/I89&lt;=VLOOKUP($E$7,Index!$E$44:$G$67,3,FALSE))),"OK","ERROR")))</f>
        <v>OK</v>
      </c>
      <c r="P89" s="125"/>
      <c r="Q89"/>
      <c r="R89"/>
      <c r="S89"/>
      <c r="T89"/>
      <c r="U89"/>
      <c r="V89" s="16"/>
    </row>
    <row r="90" spans="2:22" ht="10.15" customHeight="1">
      <c r="B90" s="15"/>
      <c r="C90" s="11"/>
      <c r="D90" s="163" t="s">
        <v>30</v>
      </c>
      <c r="E90" s="214" t="s">
        <v>109</v>
      </c>
      <c r="F90" s="40"/>
      <c r="G90" s="11"/>
      <c r="H90" s="141"/>
      <c r="I90" s="141"/>
      <c r="J90" s="141"/>
      <c r="K90" s="141"/>
      <c r="L90" s="141"/>
      <c r="M90" s="141"/>
      <c r="N90" s="125"/>
      <c r="O90" s="202"/>
      <c r="P90" s="125"/>
      <c r="Q90"/>
      <c r="R90"/>
      <c r="S90"/>
      <c r="T90"/>
      <c r="U90"/>
      <c r="V90" s="16"/>
    </row>
    <row r="91" spans="2:22" ht="10.15" customHeight="1">
      <c r="B91" s="15"/>
      <c r="C91" s="11"/>
      <c r="D91" s="100"/>
      <c r="E91" s="41"/>
      <c r="F91" s="42" t="s">
        <v>110</v>
      </c>
      <c r="G91" s="11"/>
      <c r="H91" s="398"/>
      <c r="I91" s="398"/>
      <c r="J91" s="398"/>
      <c r="K91" s="402" t="s">
        <v>66</v>
      </c>
      <c r="L91" s="398"/>
      <c r="M91" s="398"/>
      <c r="N91" s="125"/>
      <c r="O91" s="199" t="str">
        <f ca="1">IF(OR(ISERROR(VLOOKUP($E$7,Index!$E$44:$G$67,2,FALSE)),ISERROR(J91/I91)),"OK",(IF(AND(J91/I91&gt;=VLOOKUP($E$7,Index!$E$44:$G$67,2,FALSE),OR(VLOOKUP($E$7,Index!$E$44:$G$67,3,FALSE)="",J91/I91&lt;=VLOOKUP($E$7,Index!$E$44:$G$67,3,FALSE))),"OK","ERROR")))</f>
        <v>OK</v>
      </c>
      <c r="P91" s="125"/>
      <c r="Q91"/>
      <c r="R91"/>
      <c r="S91"/>
      <c r="T91"/>
      <c r="U91"/>
      <c r="V91" s="16"/>
    </row>
    <row r="92" spans="2:22" ht="10.15" customHeight="1">
      <c r="B92" s="15"/>
      <c r="C92" s="11"/>
      <c r="D92" s="99"/>
      <c r="E92" s="43"/>
      <c r="F92" s="44" t="s">
        <v>111</v>
      </c>
      <c r="G92" s="11"/>
      <c r="H92" s="400"/>
      <c r="I92" s="400"/>
      <c r="J92" s="400"/>
      <c r="K92" s="461" t="s">
        <v>66</v>
      </c>
      <c r="L92" s="400"/>
      <c r="M92" s="400"/>
      <c r="N92" s="125"/>
      <c r="O92" s="203" t="str">
        <f ca="1">IF(OR(ISERROR(VLOOKUP($E$7,Index!$E$44:$G$67,2,FALSE)),ISERROR(J92/I92)),"OK",(IF(AND(J92/I92&gt;=VLOOKUP($E$7,Index!$E$44:$G$67,2,FALSE),OR(VLOOKUP($E$7,Index!$E$44:$G$67,3,FALSE)="",J92/I92&lt;=VLOOKUP($E$7,Index!$E$44:$G$67,3,FALSE))),"OK","ERROR")))</f>
        <v>OK</v>
      </c>
      <c r="P92" s="125"/>
      <c r="Q92"/>
      <c r="R92"/>
      <c r="S92"/>
      <c r="T92"/>
      <c r="U92"/>
      <c r="V92" s="16"/>
    </row>
    <row r="93" spans="2:22" ht="10.15" customHeight="1">
      <c r="B93" s="15"/>
      <c r="C93" s="11"/>
      <c r="D93" s="163" t="s">
        <v>31</v>
      </c>
      <c r="E93" s="214" t="s">
        <v>112</v>
      </c>
      <c r="F93" s="40"/>
      <c r="G93" s="11"/>
      <c r="H93" s="141"/>
      <c r="I93" s="141"/>
      <c r="J93" s="141"/>
      <c r="K93" s="141"/>
      <c r="L93" s="141"/>
      <c r="M93" s="141"/>
      <c r="N93" s="125"/>
      <c r="O93" s="202"/>
      <c r="P93" s="125"/>
      <c r="Q93"/>
      <c r="R93"/>
      <c r="S93"/>
      <c r="T93"/>
      <c r="U93"/>
      <c r="V93" s="16"/>
    </row>
    <row r="94" spans="2:22" ht="10.15" customHeight="1">
      <c r="B94" s="15"/>
      <c r="C94" s="11"/>
      <c r="D94" s="100"/>
      <c r="E94" s="41"/>
      <c r="F94" s="42" t="s">
        <v>110</v>
      </c>
      <c r="G94" s="11"/>
      <c r="H94" s="398"/>
      <c r="I94" s="398"/>
      <c r="J94" s="398"/>
      <c r="K94" s="402" t="s">
        <v>66</v>
      </c>
      <c r="L94" s="398"/>
      <c r="M94" s="398"/>
      <c r="N94" s="125"/>
      <c r="O94" s="199" t="str">
        <f ca="1">IF(OR(ISERROR(VLOOKUP($E$7,Index!$E$44:$G$67,2,FALSE)),ISERROR(J94/I94)),"OK",(IF(AND(J94/I94&gt;=VLOOKUP($E$7,Index!$E$44:$G$67,2,FALSE),OR(VLOOKUP($E$7,Index!$E$44:$G$67,3,FALSE)="",J94/I94&lt;=VLOOKUP($E$7,Index!$E$44:$G$67,3,FALSE))),"OK","ERROR")))</f>
        <v>OK</v>
      </c>
      <c r="P94" s="125"/>
      <c r="Q94"/>
      <c r="R94"/>
      <c r="S94"/>
      <c r="T94"/>
      <c r="U94"/>
      <c r="V94" s="16"/>
    </row>
    <row r="95" spans="2:22" ht="10.15" customHeight="1">
      <c r="B95" s="15"/>
      <c r="C95" s="11"/>
      <c r="D95" s="99"/>
      <c r="E95" s="43"/>
      <c r="F95" s="44" t="s">
        <v>111</v>
      </c>
      <c r="G95" s="11"/>
      <c r="H95" s="400"/>
      <c r="I95" s="400"/>
      <c r="J95" s="400"/>
      <c r="K95" s="461" t="s">
        <v>66</v>
      </c>
      <c r="L95" s="400"/>
      <c r="M95" s="400"/>
      <c r="N95" s="125"/>
      <c r="O95" s="203" t="str">
        <f ca="1">IF(OR(ISERROR(VLOOKUP($E$7,Index!$E$44:$G$67,2,FALSE)),ISERROR(J95/I95)),"OK",(IF(AND(J95/I95&gt;=VLOOKUP($E$7,Index!$E$44:$G$67,2,FALSE),OR(VLOOKUP($E$7,Index!$E$44:$G$67,3,FALSE)="",J95/I95&lt;=VLOOKUP($E$7,Index!$E$44:$G$67,3,FALSE))),"OK","ERROR")))</f>
        <v>OK</v>
      </c>
      <c r="P95" s="125"/>
      <c r="Q95"/>
      <c r="R95"/>
      <c r="S95"/>
      <c r="T95"/>
      <c r="U95"/>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c r="R99"/>
      <c r="S99"/>
      <c r="T99"/>
      <c r="U99"/>
      <c r="V99" s="16"/>
    </row>
    <row r="100" spans="2:22" ht="41.45" customHeight="1">
      <c r="B100" s="15"/>
      <c r="C100" s="11"/>
      <c r="D100" s="155" t="s">
        <v>0</v>
      </c>
      <c r="E100" s="188" t="s">
        <v>11</v>
      </c>
      <c r="F100" s="156"/>
      <c r="G100" s="11"/>
      <c r="H100" s="158" t="s">
        <v>58</v>
      </c>
      <c r="I100" s="158" t="s">
        <v>70</v>
      </c>
      <c r="J100" s="335" t="s">
        <v>429</v>
      </c>
      <c r="K100" s="158" t="s">
        <v>12</v>
      </c>
      <c r="L100" s="158" t="s">
        <v>13</v>
      </c>
      <c r="M100" s="158" t="s">
        <v>14</v>
      </c>
      <c r="N100" s="205"/>
      <c r="O100" s="158" t="s">
        <v>641</v>
      </c>
      <c r="P100" s="205"/>
      <c r="Q100"/>
      <c r="R100"/>
      <c r="S100"/>
      <c r="T100"/>
      <c r="U100"/>
      <c r="V100" s="16"/>
    </row>
    <row r="101" spans="2:22" ht="10.15" customHeight="1">
      <c r="B101" s="15"/>
      <c r="C101" s="11"/>
      <c r="D101" s="97"/>
      <c r="E101" s="39"/>
      <c r="F101" s="40"/>
      <c r="G101" s="11"/>
      <c r="H101" s="98"/>
      <c r="I101" s="98"/>
      <c r="J101" s="131" t="s">
        <v>54</v>
      </c>
      <c r="K101" s="131" t="s">
        <v>54</v>
      </c>
      <c r="L101" s="131" t="s">
        <v>54</v>
      </c>
      <c r="M101" s="131" t="s">
        <v>54</v>
      </c>
      <c r="N101" s="205"/>
      <c r="O101" s="196" t="s">
        <v>54</v>
      </c>
      <c r="P101" s="205"/>
      <c r="Q101"/>
      <c r="R101"/>
      <c r="S101"/>
      <c r="T101"/>
      <c r="U101"/>
      <c r="V101" s="16"/>
    </row>
    <row r="102" spans="2:22" ht="10.15" customHeight="1">
      <c r="B102" s="15"/>
      <c r="C102" s="11"/>
      <c r="D102" s="159" t="s">
        <v>56</v>
      </c>
      <c r="E102" s="160" t="s">
        <v>2</v>
      </c>
      <c r="F102" s="42"/>
      <c r="G102" s="11"/>
      <c r="H102" s="135"/>
      <c r="I102" s="135"/>
      <c r="J102" s="132"/>
      <c r="K102" s="132"/>
      <c r="L102" s="132"/>
      <c r="M102" s="132"/>
      <c r="N102" s="205"/>
      <c r="O102" s="197"/>
      <c r="P102" s="205"/>
      <c r="Q102"/>
      <c r="R102"/>
      <c r="S102"/>
      <c r="T102"/>
      <c r="U102"/>
      <c r="V102" s="16"/>
    </row>
    <row r="103" spans="2:22" ht="10.15" customHeight="1">
      <c r="B103" s="15"/>
      <c r="C103" s="11"/>
      <c r="D103" s="159"/>
      <c r="E103" s="160"/>
      <c r="F103" s="42" t="s">
        <v>360</v>
      </c>
      <c r="G103" s="11"/>
      <c r="H103" s="135"/>
      <c r="I103" s="135"/>
      <c r="J103" s="132"/>
      <c r="K103" s="132"/>
      <c r="L103" s="132"/>
      <c r="M103" s="132"/>
      <c r="N103" s="205"/>
      <c r="O103" s="197"/>
      <c r="P103" s="205"/>
      <c r="Q103"/>
      <c r="R103"/>
      <c r="S103"/>
      <c r="T103"/>
      <c r="U103"/>
      <c r="V103" s="16"/>
    </row>
    <row r="104" spans="2:22" ht="10.15" customHeight="1">
      <c r="B104" s="15"/>
      <c r="C104" s="11"/>
      <c r="D104" s="100"/>
      <c r="E104" s="41"/>
      <c r="F104" s="226" t="s">
        <v>3</v>
      </c>
      <c r="G104" s="11"/>
      <c r="H104" s="139"/>
      <c r="I104" s="139"/>
      <c r="J104" s="139"/>
      <c r="K104" s="139"/>
      <c r="L104" s="139"/>
      <c r="M104" s="139"/>
      <c r="N104" s="125"/>
      <c r="O104" s="200"/>
      <c r="P104" s="125"/>
      <c r="Q104"/>
      <c r="R104"/>
      <c r="S104"/>
      <c r="T104"/>
      <c r="U104"/>
      <c r="V104" s="16"/>
    </row>
    <row r="105" spans="2:22" ht="10.15" customHeight="1">
      <c r="B105" s="15"/>
      <c r="C105" s="11"/>
      <c r="D105" s="100"/>
      <c r="E105" s="41"/>
      <c r="F105" s="227" t="s">
        <v>6</v>
      </c>
      <c r="G105" s="11"/>
      <c r="H105" s="398"/>
      <c r="I105" s="398"/>
      <c r="J105" s="398"/>
      <c r="K105" s="398"/>
      <c r="L105" s="398"/>
      <c r="M105" s="398"/>
      <c r="N105" s="125"/>
      <c r="O105" s="199" t="str">
        <f ca="1">IF(OR(ISERROR(VLOOKUP($E$7,Index!$E$44:$G$67,2,FALSE)),ISERROR(J105/I105)),"OK",(IF(AND(J105/I105&gt;=VLOOKUP($E$7,Index!$E$44:$G$67,2,FALSE),OR(VLOOKUP($E$7,Index!$E$44:$G$67,3,FALSE)="",J105/I105&lt;=VLOOKUP($E$7,Index!$E$44:$G$67,3,FALSE))),"OK","ERROR")))</f>
        <v>OK</v>
      </c>
      <c r="P105" s="125"/>
      <c r="Q105"/>
      <c r="R105"/>
      <c r="S105"/>
      <c r="T105"/>
      <c r="U105"/>
      <c r="V105" s="16"/>
    </row>
    <row r="106" spans="2:22" ht="10.15" customHeight="1">
      <c r="B106" s="15"/>
      <c r="C106" s="11"/>
      <c r="D106" s="100"/>
      <c r="E106" s="41"/>
      <c r="F106" s="227" t="s">
        <v>7</v>
      </c>
      <c r="G106" s="11"/>
      <c r="H106" s="398"/>
      <c r="I106" s="398"/>
      <c r="J106" s="398"/>
      <c r="K106" s="398"/>
      <c r="L106" s="398"/>
      <c r="M106" s="398"/>
      <c r="N106" s="125"/>
      <c r="O106" s="199" t="str">
        <f ca="1">IF(OR(ISERROR(VLOOKUP($E$7,Index!$E$44:$G$67,2,FALSE)),ISERROR(J106/I106)),"OK",(IF(AND(J106/I106&gt;=VLOOKUP($E$7,Index!$E$44:$G$67,2,FALSE),OR(VLOOKUP($E$7,Index!$E$44:$G$67,3,FALSE)="",J106/I106&lt;=VLOOKUP($E$7,Index!$E$44:$G$67,3,FALSE))),"OK","ERROR")))</f>
        <v>OK</v>
      </c>
      <c r="P106" s="125"/>
      <c r="Q106"/>
      <c r="R106"/>
      <c r="S106"/>
      <c r="T106"/>
      <c r="U106"/>
      <c r="V106" s="16"/>
    </row>
    <row r="107" spans="2:22" ht="10.15" customHeight="1">
      <c r="B107" s="15"/>
      <c r="C107" s="11"/>
      <c r="D107" s="100"/>
      <c r="E107" s="41"/>
      <c r="F107" s="227" t="s">
        <v>8</v>
      </c>
      <c r="G107" s="11"/>
      <c r="H107" s="398"/>
      <c r="I107" s="398"/>
      <c r="J107" s="398"/>
      <c r="K107" s="398"/>
      <c r="L107" s="398"/>
      <c r="M107" s="398"/>
      <c r="N107" s="125"/>
      <c r="O107" s="199" t="str">
        <f ca="1">IF(OR(ISERROR(VLOOKUP($E$7,Index!$E$44:$G$67,2,FALSE)),ISERROR(J107/I107)),"OK",(IF(AND(J107/I107&gt;=VLOOKUP($E$7,Index!$E$44:$G$67,2,FALSE),OR(VLOOKUP($E$7,Index!$E$44:$G$67,3,FALSE)="",J107/I107&lt;=VLOOKUP($E$7,Index!$E$44:$G$67,3,FALSE))),"OK","ERROR")))</f>
        <v>OK</v>
      </c>
      <c r="P107" s="125"/>
      <c r="Q107"/>
      <c r="R107"/>
      <c r="S107"/>
      <c r="T107"/>
      <c r="U107"/>
      <c r="V107" s="16"/>
    </row>
    <row r="108" spans="2:22" ht="10.15" customHeight="1">
      <c r="B108" s="15"/>
      <c r="C108" s="11"/>
      <c r="D108" s="100"/>
      <c r="E108" s="41"/>
      <c r="F108" s="227"/>
      <c r="G108" s="11"/>
      <c r="H108" s="138"/>
      <c r="I108" s="138"/>
      <c r="J108" s="138"/>
      <c r="K108" s="138"/>
      <c r="L108" s="138"/>
      <c r="M108" s="138"/>
      <c r="N108" s="125"/>
      <c r="O108" s="213"/>
      <c r="P108" s="125"/>
      <c r="Q108"/>
      <c r="R108"/>
      <c r="S108"/>
      <c r="T108"/>
      <c r="U108"/>
      <c r="V108" s="16"/>
    </row>
    <row r="109" spans="2:22" ht="10.15" customHeight="1">
      <c r="B109" s="15"/>
      <c r="C109" s="11"/>
      <c r="D109" s="100"/>
      <c r="E109" s="41"/>
      <c r="F109" s="226" t="s">
        <v>9</v>
      </c>
      <c r="G109" s="11"/>
      <c r="H109" s="139"/>
      <c r="I109" s="139"/>
      <c r="J109" s="139"/>
      <c r="K109" s="139"/>
      <c r="L109" s="139"/>
      <c r="M109" s="139"/>
      <c r="N109" s="125"/>
      <c r="O109" s="200"/>
      <c r="P109" s="125"/>
      <c r="Q109"/>
      <c r="R109"/>
      <c r="S109"/>
      <c r="T109"/>
      <c r="U109"/>
      <c r="V109" s="16"/>
    </row>
    <row r="110" spans="2:22" ht="10.15" customHeight="1">
      <c r="B110" s="15"/>
      <c r="C110" s="11"/>
      <c r="D110" s="100"/>
      <c r="E110" s="41"/>
      <c r="F110" s="227" t="s">
        <v>22</v>
      </c>
      <c r="G110" s="11"/>
      <c r="H110" s="398"/>
      <c r="I110" s="398"/>
      <c r="J110" s="398"/>
      <c r="K110" s="398"/>
      <c r="L110" s="398"/>
      <c r="M110" s="398"/>
      <c r="N110" s="125"/>
      <c r="O110" s="199" t="str">
        <f ca="1">IF(OR(ISERROR(VLOOKUP($E$7,Index!$E$44:$G$67,2,FALSE)),ISERROR(J110/I110)),"OK",(IF(AND(J110/I110&gt;=VLOOKUP($E$7,Index!$E$44:$G$67,2,FALSE),OR(VLOOKUP($E$7,Index!$E$44:$G$67,3,FALSE)="",J110/I110&lt;=VLOOKUP($E$7,Index!$E$44:$G$67,3,FALSE))),"OK","ERROR")))</f>
        <v>OK</v>
      </c>
      <c r="P110" s="125"/>
      <c r="Q110"/>
      <c r="R110"/>
      <c r="S110"/>
      <c r="T110"/>
      <c r="U110"/>
      <c r="V110" s="16"/>
    </row>
    <row r="111" spans="2:22" ht="10.15" customHeight="1">
      <c r="B111" s="15"/>
      <c r="C111" s="11"/>
      <c r="D111" s="100"/>
      <c r="E111" s="41"/>
      <c r="F111" s="227" t="s">
        <v>23</v>
      </c>
      <c r="G111" s="11"/>
      <c r="H111" s="398"/>
      <c r="I111" s="398"/>
      <c r="J111" s="398"/>
      <c r="K111" s="402" t="s">
        <v>66</v>
      </c>
      <c r="L111" s="398"/>
      <c r="M111" s="398"/>
      <c r="N111" s="125"/>
      <c r="O111" s="199" t="str">
        <f ca="1">IF(OR(ISERROR(VLOOKUP($E$7,Index!$E$44:$G$67,2,FALSE)),ISERROR(J111/I111)),"OK",(IF(AND(J111/I111&gt;=VLOOKUP($E$7,Index!$E$44:$G$67,2,FALSE),OR(VLOOKUP($E$7,Index!$E$44:$G$67,3,FALSE)="",J111/I111&lt;=VLOOKUP($E$7,Index!$E$44:$G$67,3,FALSE))),"OK","ERROR")))</f>
        <v>OK</v>
      </c>
      <c r="P111" s="125"/>
      <c r="Q111"/>
      <c r="R111"/>
      <c r="S111"/>
      <c r="T111"/>
      <c r="U111"/>
      <c r="V111" s="16"/>
    </row>
    <row r="112" spans="2:22" ht="10.15" customHeight="1">
      <c r="B112" s="15"/>
      <c r="C112" s="11"/>
      <c r="D112" s="100"/>
      <c r="E112" s="41"/>
      <c r="F112" s="227" t="s">
        <v>57</v>
      </c>
      <c r="G112" s="11"/>
      <c r="H112" s="398"/>
      <c r="I112" s="398"/>
      <c r="J112" s="398"/>
      <c r="K112" s="402" t="s">
        <v>66</v>
      </c>
      <c r="L112" s="398"/>
      <c r="M112" s="398"/>
      <c r="N112" s="125"/>
      <c r="O112" s="199" t="str">
        <f ca="1">IF(OR(ISERROR(VLOOKUP($E$7,Index!$E$44:$G$67,2,FALSE)),ISERROR(J112/I112)),"OK",(IF(AND(J112/I112&gt;=VLOOKUP($E$7,Index!$E$44:$G$67,2,FALSE),OR(VLOOKUP($E$7,Index!$E$44:$G$67,3,FALSE)="",J112/I112&lt;=VLOOKUP($E$7,Index!$E$44:$G$67,3,FALSE))),"OK","ERROR")))</f>
        <v>OK</v>
      </c>
      <c r="P112" s="125"/>
      <c r="Q112"/>
      <c r="R112"/>
      <c r="S112"/>
      <c r="T112"/>
      <c r="U112"/>
      <c r="V112" s="16"/>
    </row>
    <row r="113" spans="2:22" ht="10.15" customHeight="1">
      <c r="B113" s="15"/>
      <c r="C113" s="11"/>
      <c r="D113" s="100"/>
      <c r="E113" s="41"/>
      <c r="F113" s="227" t="s">
        <v>32</v>
      </c>
      <c r="G113" s="11"/>
      <c r="H113" s="398"/>
      <c r="I113" s="398"/>
      <c r="J113" s="398"/>
      <c r="K113" s="402" t="s">
        <v>66</v>
      </c>
      <c r="L113" s="398"/>
      <c r="M113" s="398"/>
      <c r="N113" s="125"/>
      <c r="O113" s="199" t="str">
        <f ca="1">IF(OR(ISERROR(VLOOKUP($E$7,Index!$E$44:$G$67,2,FALSE)),ISERROR(J113/I113)),"OK",(IF(AND(J113/I113&gt;=VLOOKUP($E$7,Index!$E$44:$G$67,2,FALSE),OR(VLOOKUP($E$7,Index!$E$44:$G$67,3,FALSE)="",J113/I113&lt;=VLOOKUP($E$7,Index!$E$44:$G$67,3,FALSE))),"OK","ERROR")))</f>
        <v>OK</v>
      </c>
      <c r="P113" s="125"/>
      <c r="Q113"/>
      <c r="R113"/>
      <c r="S113"/>
      <c r="T113"/>
      <c r="U113"/>
      <c r="V113" s="16"/>
    </row>
    <row r="114" spans="2:22" ht="10.15" customHeight="1">
      <c r="B114" s="15"/>
      <c r="C114" s="11"/>
      <c r="D114" s="100"/>
      <c r="E114" s="41"/>
      <c r="F114" s="227" t="s">
        <v>8</v>
      </c>
      <c r="G114" s="11"/>
      <c r="H114" s="398"/>
      <c r="I114" s="398"/>
      <c r="J114" s="398"/>
      <c r="K114" s="398"/>
      <c r="L114" s="398"/>
      <c r="M114" s="398"/>
      <c r="N114" s="125"/>
      <c r="O114" s="199" t="str">
        <f ca="1">IF(OR(ISERROR(VLOOKUP($E$7,Index!$E$44:$G$67,2,FALSE)),ISERROR(J114/I114)),"OK",(IF(AND(J114/I114&gt;=VLOOKUP($E$7,Index!$E$44:$G$67,2,FALSE),OR(VLOOKUP($E$7,Index!$E$44:$G$67,3,FALSE)="",J114/I114&lt;=VLOOKUP($E$7,Index!$E$44:$G$67,3,FALSE))),"OK","ERROR")))</f>
        <v>OK</v>
      </c>
      <c r="P114" s="125"/>
      <c r="Q114"/>
      <c r="R114"/>
      <c r="S114"/>
      <c r="T114"/>
      <c r="U114"/>
      <c r="V114" s="16"/>
    </row>
    <row r="115" spans="2:22" ht="10.15" customHeight="1">
      <c r="B115" s="15"/>
      <c r="C115" s="11"/>
      <c r="D115" s="100"/>
      <c r="E115" s="41"/>
      <c r="F115" s="227"/>
      <c r="G115" s="11"/>
      <c r="H115" s="138"/>
      <c r="I115" s="138"/>
      <c r="J115" s="138"/>
      <c r="K115" s="138"/>
      <c r="L115" s="138"/>
      <c r="M115" s="138"/>
      <c r="N115" s="125"/>
      <c r="O115" s="213"/>
      <c r="P115" s="125"/>
      <c r="Q115"/>
      <c r="R115"/>
      <c r="S115"/>
      <c r="T115"/>
      <c r="U115"/>
      <c r="V115" s="16"/>
    </row>
    <row r="116" spans="2:22" ht="10.15" customHeight="1">
      <c r="B116" s="15"/>
      <c r="C116" s="11"/>
      <c r="D116" s="159"/>
      <c r="E116" s="160"/>
      <c r="F116" s="42" t="s">
        <v>361</v>
      </c>
      <c r="G116" s="11"/>
      <c r="H116" s="135"/>
      <c r="I116" s="135"/>
      <c r="J116" s="132"/>
      <c r="K116" s="132"/>
      <c r="L116" s="132"/>
      <c r="M116" s="132"/>
      <c r="N116" s="205"/>
      <c r="O116" s="197"/>
      <c r="P116" s="205"/>
      <c r="Q116"/>
      <c r="R116"/>
      <c r="S116"/>
      <c r="T116"/>
      <c r="U116"/>
      <c r="V116" s="16"/>
    </row>
    <row r="117" spans="2:22" ht="10.15" customHeight="1">
      <c r="B117" s="15"/>
      <c r="C117" s="11"/>
      <c r="D117" s="100"/>
      <c r="E117" s="41"/>
      <c r="F117" s="226" t="s">
        <v>3</v>
      </c>
      <c r="G117" s="11"/>
      <c r="H117" s="139"/>
      <c r="I117" s="139"/>
      <c r="J117" s="139"/>
      <c r="K117" s="139"/>
      <c r="L117" s="139"/>
      <c r="M117" s="139"/>
      <c r="N117" s="125"/>
      <c r="O117" s="200"/>
      <c r="P117" s="125"/>
      <c r="Q117"/>
      <c r="R117"/>
      <c r="S117"/>
      <c r="T117"/>
      <c r="U117"/>
      <c r="V117" s="16"/>
    </row>
    <row r="118" spans="2:22" ht="10.15" customHeight="1">
      <c r="B118" s="15"/>
      <c r="C118" s="11"/>
      <c r="D118" s="100"/>
      <c r="E118" s="41"/>
      <c r="F118" s="227" t="s">
        <v>6</v>
      </c>
      <c r="G118" s="11"/>
      <c r="H118" s="398"/>
      <c r="I118" s="398"/>
      <c r="J118" s="398"/>
      <c r="K118" s="398"/>
      <c r="L118" s="398"/>
      <c r="M118" s="398"/>
      <c r="N118" s="125"/>
      <c r="O118" s="199" t="str">
        <f ca="1">IF(OR(ISERROR(VLOOKUP($E$7,Index!$E$44:$G$67,2,FALSE)),ISERROR(J118/I118)),"OK",(IF(AND(J118/I118&gt;=VLOOKUP($E$7,Index!$E$44:$G$67,2,FALSE),OR(VLOOKUP($E$7,Index!$E$44:$G$67,3,FALSE)="",J118/I118&lt;=VLOOKUP($E$7,Index!$E$44:$G$67,3,FALSE))),"OK","ERROR")))</f>
        <v>OK</v>
      </c>
      <c r="P118" s="125"/>
      <c r="Q118"/>
      <c r="R118"/>
      <c r="S118"/>
      <c r="T118"/>
      <c r="U118"/>
      <c r="V118" s="16"/>
    </row>
    <row r="119" spans="2:22" ht="10.15" customHeight="1">
      <c r="B119" s="15"/>
      <c r="C119" s="11"/>
      <c r="D119" s="100"/>
      <c r="E119" s="41"/>
      <c r="F119" s="227" t="s">
        <v>7</v>
      </c>
      <c r="G119" s="11"/>
      <c r="H119" s="398"/>
      <c r="I119" s="398"/>
      <c r="J119" s="398"/>
      <c r="K119" s="398"/>
      <c r="L119" s="398"/>
      <c r="M119" s="398"/>
      <c r="N119" s="125"/>
      <c r="O119" s="199" t="str">
        <f ca="1">IF(OR(ISERROR(VLOOKUP($E$7,Index!$E$44:$G$67,2,FALSE)),ISERROR(J119/I119)),"OK",(IF(AND(J119/I119&gt;=VLOOKUP($E$7,Index!$E$44:$G$67,2,FALSE),OR(VLOOKUP($E$7,Index!$E$44:$G$67,3,FALSE)="",J119/I119&lt;=VLOOKUP($E$7,Index!$E$44:$G$67,3,FALSE))),"OK","ERROR")))</f>
        <v>OK</v>
      </c>
      <c r="P119" s="125"/>
      <c r="Q119"/>
      <c r="R119"/>
      <c r="S119"/>
      <c r="T119"/>
      <c r="U119"/>
      <c r="V119" s="16"/>
    </row>
    <row r="120" spans="2:22" ht="10.15" customHeight="1">
      <c r="B120" s="15"/>
      <c r="C120" s="11"/>
      <c r="D120" s="100"/>
      <c r="E120" s="41"/>
      <c r="F120" s="227" t="s">
        <v>8</v>
      </c>
      <c r="G120" s="11"/>
      <c r="H120" s="398"/>
      <c r="I120" s="398"/>
      <c r="J120" s="398"/>
      <c r="K120" s="398"/>
      <c r="L120" s="398"/>
      <c r="M120" s="398"/>
      <c r="N120" s="125"/>
      <c r="O120" s="199" t="str">
        <f ca="1">IF(OR(ISERROR(VLOOKUP($E$7,Index!$E$44:$G$67,2,FALSE)),ISERROR(J120/I120)),"OK",(IF(AND(J120/I120&gt;=VLOOKUP($E$7,Index!$E$44:$G$67,2,FALSE),OR(VLOOKUP($E$7,Index!$E$44:$G$67,3,FALSE)="",J120/I120&lt;=VLOOKUP($E$7,Index!$E$44:$G$67,3,FALSE))),"OK","ERROR")))</f>
        <v>OK</v>
      </c>
      <c r="P120" s="125"/>
      <c r="Q120"/>
      <c r="R120"/>
      <c r="S120"/>
      <c r="T120"/>
      <c r="U120"/>
      <c r="V120" s="16"/>
    </row>
    <row r="121" spans="2:22" ht="10.15" customHeight="1">
      <c r="B121" s="15"/>
      <c r="C121" s="11"/>
      <c r="D121" s="100"/>
      <c r="E121" s="41"/>
      <c r="F121" s="227"/>
      <c r="G121" s="11"/>
      <c r="H121" s="138"/>
      <c r="I121" s="138"/>
      <c r="J121" s="138"/>
      <c r="K121" s="138"/>
      <c r="L121" s="138"/>
      <c r="M121" s="138"/>
      <c r="N121" s="125"/>
      <c r="O121" s="213"/>
      <c r="P121" s="125"/>
      <c r="Q121"/>
      <c r="R121"/>
      <c r="S121"/>
      <c r="T121"/>
      <c r="U121"/>
      <c r="V121" s="16"/>
    </row>
    <row r="122" spans="2:22" ht="10.15" customHeight="1">
      <c r="B122" s="15"/>
      <c r="C122" s="11"/>
      <c r="D122" s="100"/>
      <c r="E122" s="41"/>
      <c r="F122" s="226" t="s">
        <v>9</v>
      </c>
      <c r="G122" s="11"/>
      <c r="H122" s="139"/>
      <c r="I122" s="139"/>
      <c r="J122" s="139"/>
      <c r="K122" s="139"/>
      <c r="L122" s="139"/>
      <c r="M122" s="139"/>
      <c r="N122" s="125"/>
      <c r="O122" s="200"/>
      <c r="P122" s="125"/>
      <c r="Q122"/>
      <c r="R122"/>
      <c r="S122"/>
      <c r="T122"/>
      <c r="U122"/>
      <c r="V122" s="16"/>
    </row>
    <row r="123" spans="2:22" ht="10.15" customHeight="1">
      <c r="B123" s="15"/>
      <c r="C123" s="11"/>
      <c r="D123" s="100"/>
      <c r="E123" s="41"/>
      <c r="F123" s="227" t="s">
        <v>22</v>
      </c>
      <c r="G123" s="11"/>
      <c r="H123" s="398"/>
      <c r="I123" s="398"/>
      <c r="J123" s="398"/>
      <c r="K123" s="398"/>
      <c r="L123" s="398"/>
      <c r="M123" s="398"/>
      <c r="N123" s="125"/>
      <c r="O123" s="199" t="str">
        <f ca="1">IF(OR(ISERROR(VLOOKUP($E$7,Index!$E$44:$G$67,2,FALSE)),ISERROR(J123/I123)),"OK",(IF(AND(J123/I123&gt;=VLOOKUP($E$7,Index!$E$44:$G$67,2,FALSE),OR(VLOOKUP($E$7,Index!$E$44:$G$67,3,FALSE)="",J123/I123&lt;=VLOOKUP($E$7,Index!$E$44:$G$67,3,FALSE))),"OK","ERROR")))</f>
        <v>OK</v>
      </c>
      <c r="P123" s="125"/>
      <c r="Q123"/>
      <c r="R123"/>
      <c r="S123"/>
      <c r="T123"/>
      <c r="U123"/>
      <c r="V123" s="16"/>
    </row>
    <row r="124" spans="2:22" ht="10.15" customHeight="1">
      <c r="B124" s="15"/>
      <c r="C124" s="11"/>
      <c r="D124" s="100"/>
      <c r="E124" s="41"/>
      <c r="F124" s="227" t="s">
        <v>23</v>
      </c>
      <c r="G124" s="11"/>
      <c r="H124" s="398"/>
      <c r="I124" s="398"/>
      <c r="J124" s="398"/>
      <c r="K124" s="402" t="s">
        <v>66</v>
      </c>
      <c r="L124" s="398"/>
      <c r="M124" s="398"/>
      <c r="N124" s="125"/>
      <c r="O124" s="199" t="str">
        <f ca="1">IF(OR(ISERROR(VLOOKUP($E$7,Index!$E$44:$G$67,2,FALSE)),ISERROR(J124/I124)),"OK",(IF(AND(J124/I124&gt;=VLOOKUP($E$7,Index!$E$44:$G$67,2,FALSE),OR(VLOOKUP($E$7,Index!$E$44:$G$67,3,FALSE)="",J124/I124&lt;=VLOOKUP($E$7,Index!$E$44:$G$67,3,FALSE))),"OK","ERROR")))</f>
        <v>OK</v>
      </c>
      <c r="P124" s="125"/>
      <c r="Q124"/>
      <c r="R124"/>
      <c r="S124"/>
      <c r="T124"/>
      <c r="U124"/>
      <c r="V124" s="16"/>
    </row>
    <row r="125" spans="2:22" ht="10.15" customHeight="1">
      <c r="B125" s="15"/>
      <c r="C125" s="11"/>
      <c r="D125" s="100"/>
      <c r="E125" s="41"/>
      <c r="F125" s="227" t="s">
        <v>57</v>
      </c>
      <c r="G125" s="11"/>
      <c r="H125" s="398"/>
      <c r="I125" s="398"/>
      <c r="J125" s="398"/>
      <c r="K125" s="402" t="s">
        <v>66</v>
      </c>
      <c r="L125" s="398"/>
      <c r="M125" s="398"/>
      <c r="N125" s="125"/>
      <c r="O125" s="199" t="str">
        <f ca="1">IF(OR(ISERROR(VLOOKUP($E$7,Index!$E$44:$G$67,2,FALSE)),ISERROR(J125/I125)),"OK",(IF(AND(J125/I125&gt;=VLOOKUP($E$7,Index!$E$44:$G$67,2,FALSE),OR(VLOOKUP($E$7,Index!$E$44:$G$67,3,FALSE)="",J125/I125&lt;=VLOOKUP($E$7,Index!$E$44:$G$67,3,FALSE))),"OK","ERROR")))</f>
        <v>OK</v>
      </c>
      <c r="P125" s="125"/>
      <c r="Q125"/>
      <c r="R125"/>
      <c r="S125"/>
      <c r="T125"/>
      <c r="U125"/>
      <c r="V125" s="16"/>
    </row>
    <row r="126" spans="2:22" ht="10.15" customHeight="1">
      <c r="B126" s="15"/>
      <c r="C126" s="11"/>
      <c r="D126" s="100"/>
      <c r="E126" s="41"/>
      <c r="F126" s="227" t="s">
        <v>32</v>
      </c>
      <c r="G126" s="11"/>
      <c r="H126" s="398"/>
      <c r="I126" s="398"/>
      <c r="J126" s="398"/>
      <c r="K126" s="402" t="s">
        <v>66</v>
      </c>
      <c r="L126" s="398"/>
      <c r="M126" s="398"/>
      <c r="N126" s="125"/>
      <c r="O126" s="199" t="str">
        <f ca="1">IF(OR(ISERROR(VLOOKUP($E$7,Index!$E$44:$G$67,2,FALSE)),ISERROR(J126/I126)),"OK",(IF(AND(J126/I126&gt;=VLOOKUP($E$7,Index!$E$44:$G$67,2,FALSE),OR(VLOOKUP($E$7,Index!$E$44:$G$67,3,FALSE)="",J126/I126&lt;=VLOOKUP($E$7,Index!$E$44:$G$67,3,FALSE))),"OK","ERROR")))</f>
        <v>OK</v>
      </c>
      <c r="P126" s="125"/>
      <c r="Q126"/>
      <c r="R126"/>
      <c r="S126"/>
      <c r="T126"/>
      <c r="U126"/>
      <c r="V126" s="16"/>
    </row>
    <row r="127" spans="2:22" ht="10.15" customHeight="1">
      <c r="B127" s="15"/>
      <c r="C127" s="11"/>
      <c r="D127" s="100"/>
      <c r="E127" s="41"/>
      <c r="F127" s="227" t="s">
        <v>8</v>
      </c>
      <c r="G127" s="11"/>
      <c r="H127" s="398"/>
      <c r="I127" s="398"/>
      <c r="J127" s="398"/>
      <c r="K127" s="398"/>
      <c r="L127" s="398"/>
      <c r="M127" s="398"/>
      <c r="N127" s="125"/>
      <c r="O127" s="199" t="str">
        <f ca="1">IF(OR(ISERROR(VLOOKUP($E$7,Index!$E$44:$G$67,2,FALSE)),ISERROR(J127/I127)),"OK",(IF(AND(J127/I127&gt;=VLOOKUP($E$7,Index!$E$44:$G$67,2,FALSE),OR(VLOOKUP($E$7,Index!$E$44:$G$67,3,FALSE)="",J127/I127&lt;=VLOOKUP($E$7,Index!$E$44:$G$67,3,FALSE))),"OK","ERROR")))</f>
        <v>OK</v>
      </c>
      <c r="P127" s="125"/>
      <c r="Q127"/>
      <c r="R127"/>
      <c r="S127"/>
      <c r="T127"/>
      <c r="U127"/>
      <c r="V127" s="16"/>
    </row>
    <row r="128" spans="2:22" ht="10.15" customHeight="1">
      <c r="B128" s="15"/>
      <c r="C128" s="11"/>
      <c r="D128" s="100"/>
      <c r="E128" s="160" t="s">
        <v>15</v>
      </c>
      <c r="F128" s="42"/>
      <c r="G128" s="11"/>
      <c r="H128" s="139"/>
      <c r="I128" s="139"/>
      <c r="J128" s="139"/>
      <c r="K128" s="139"/>
      <c r="L128" s="139"/>
      <c r="M128" s="139"/>
      <c r="N128" s="125"/>
      <c r="O128" s="200"/>
      <c r="P128" s="125"/>
      <c r="Q128"/>
      <c r="R128"/>
      <c r="S128"/>
      <c r="T128"/>
      <c r="U128"/>
      <c r="V128" s="16"/>
    </row>
    <row r="129" spans="1:22" ht="10.15" customHeight="1">
      <c r="B129" s="15"/>
      <c r="C129" s="11"/>
      <c r="D129" s="100"/>
      <c r="E129" s="160"/>
      <c r="F129" s="42" t="s">
        <v>360</v>
      </c>
      <c r="G129" s="11"/>
      <c r="H129" s="139"/>
      <c r="I129" s="139"/>
      <c r="J129" s="139"/>
      <c r="K129" s="139"/>
      <c r="L129" s="139"/>
      <c r="M129" s="139"/>
      <c r="N129" s="125"/>
      <c r="O129" s="200"/>
      <c r="P129" s="125"/>
      <c r="Q129"/>
      <c r="R129"/>
      <c r="S129"/>
      <c r="T129"/>
      <c r="U129"/>
      <c r="V129" s="16"/>
    </row>
    <row r="130" spans="1:22" ht="10.15" customHeight="1">
      <c r="B130" s="15"/>
      <c r="C130" s="11"/>
      <c r="D130" s="100"/>
      <c r="E130" s="160"/>
      <c r="F130" s="227" t="s">
        <v>16</v>
      </c>
      <c r="G130" s="11"/>
      <c r="H130" s="398"/>
      <c r="I130" s="398"/>
      <c r="J130" s="398"/>
      <c r="K130" s="398"/>
      <c r="L130" s="398"/>
      <c r="M130" s="398"/>
      <c r="N130" s="125"/>
      <c r="O130" s="199" t="str">
        <f ca="1">IF(OR(ISERROR(VLOOKUP($E$7,Index!$E$44:$G$67,2,FALSE)),ISERROR(J130/I130)),"OK",(IF(AND(J130/I130&gt;=VLOOKUP($E$7,Index!$E$44:$G$67,2,FALSE),OR(VLOOKUP($E$7,Index!$E$44:$G$67,3,FALSE)="",J130/I130&lt;=VLOOKUP($E$7,Index!$E$44:$G$67,3,FALSE))),"OK","ERROR")))</f>
        <v>OK</v>
      </c>
      <c r="P130" s="125"/>
      <c r="Q130"/>
      <c r="R130"/>
      <c r="S130"/>
      <c r="T130"/>
      <c r="U130"/>
      <c r="V130" s="16"/>
    </row>
    <row r="131" spans="1:22" ht="10.15" customHeight="1">
      <c r="B131" s="15"/>
      <c r="C131" s="11"/>
      <c r="D131" s="100"/>
      <c r="E131" s="41"/>
      <c r="F131" s="227"/>
      <c r="G131" s="11"/>
      <c r="H131" s="138"/>
      <c r="I131" s="138"/>
      <c r="J131" s="138"/>
      <c r="K131" s="138"/>
      <c r="L131" s="138"/>
      <c r="M131" s="138"/>
      <c r="N131" s="125"/>
      <c r="O131" s="213"/>
      <c r="P131" s="125"/>
      <c r="Q131"/>
      <c r="R131"/>
      <c r="S131"/>
      <c r="T131"/>
      <c r="U131"/>
      <c r="V131" s="16"/>
    </row>
    <row r="132" spans="1:22" ht="10.15" customHeight="1">
      <c r="B132" s="15"/>
      <c r="C132" s="11"/>
      <c r="D132" s="100"/>
      <c r="E132" s="160"/>
      <c r="F132" s="42" t="s">
        <v>361</v>
      </c>
      <c r="G132" s="11"/>
      <c r="H132" s="139"/>
      <c r="I132" s="139"/>
      <c r="J132" s="139"/>
      <c r="K132" s="139"/>
      <c r="L132" s="139"/>
      <c r="M132" s="139"/>
      <c r="N132" s="125"/>
      <c r="O132" s="200"/>
      <c r="P132" s="125"/>
      <c r="Q132"/>
      <c r="R132"/>
      <c r="S132"/>
      <c r="T132"/>
      <c r="U132"/>
      <c r="V132" s="16"/>
    </row>
    <row r="133" spans="1:22" ht="10.15" customHeight="1">
      <c r="B133" s="15"/>
      <c r="C133" s="11"/>
      <c r="D133" s="99"/>
      <c r="E133" s="239"/>
      <c r="F133" s="231" t="s">
        <v>16</v>
      </c>
      <c r="G133" s="11"/>
      <c r="H133" s="400"/>
      <c r="I133" s="400"/>
      <c r="J133" s="400"/>
      <c r="K133" s="400"/>
      <c r="L133" s="400"/>
      <c r="M133" s="400"/>
      <c r="N133" s="125"/>
      <c r="O133" s="203" t="str">
        <f ca="1">IF(OR(ISERROR(VLOOKUP($E$7,Index!$E$44:$G$67,2,FALSE)),ISERROR(J133/I133)),"OK",(IF(AND(J133/I133&gt;=VLOOKUP($E$7,Index!$E$44:$G$67,2,FALSE),OR(VLOOKUP($E$7,Index!$E$44:$G$67,3,FALSE)="",J133/I133&lt;=VLOOKUP($E$7,Index!$E$44:$G$67,3,FALSE))),"OK","ERROR")))</f>
        <v>OK</v>
      </c>
      <c r="P133" s="125"/>
      <c r="Q133"/>
      <c r="R133"/>
      <c r="S133"/>
      <c r="T133"/>
      <c r="U133"/>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116</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116</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H89:M89 H91:J92 L91:M92 H94:J95 L94:M95 H105:M107 H114:M114 L111:M113 H111:J113 H110:M110 H118:M120 H127:M127 L124:M126 H124:J126 H123:M123 H130:M130 H133:M133" name="inforce_L"/>
    <protectedRange sqref="H35:M39 H47:M47 L44:M46 H44:J46 H42:M43 H51:M55 H63:M63 L60:M62 H60:J62 H58:M59 H66:M68 L74:M74 H74:J74 H71:M73 H76:J82 L76:M82" name="inforce_NL"/>
  </protectedRanges>
  <mergeCells count="6">
    <mergeCell ref="H27:M27"/>
    <mergeCell ref="E18:F18"/>
    <mergeCell ref="E7:F7"/>
    <mergeCell ref="D18:D19"/>
    <mergeCell ref="E19:F19"/>
    <mergeCell ref="E20:F20"/>
  </mergeCells>
  <phoneticPr fontId="22" type="noConversion"/>
  <conditionalFormatting sqref="O1:O1048576 U1:U1048576">
    <cfRule type="containsText" dxfId="183" priority="1" operator="containsText" text="ERROR">
      <formula>NOT(ISERROR(SEARCH("ERROR",O1)))</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CDDC"/>
  </sheetPr>
  <dimension ref="A1: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9" width="15.5703125" style="392" customWidth="1"/>
    <col min="10" max="10" width="15.7109375" style="392" customWidth="1"/>
    <col min="11" max="11" width="20.5703125" style="392" customWidth="1"/>
    <col min="12" max="13" width="15.5703125" style="392" customWidth="1"/>
    <col min="14" max="14" width="3.5703125" style="392" customWidth="1"/>
    <col min="15" max="15" width="15.5703125" style="195" customWidth="1"/>
    <col min="16" max="16" width="3.7109375" style="392" hidden="1" customWidth="1"/>
    <col min="17" max="19" width="15.5703125" style="392" hidden="1" customWidth="1"/>
    <col min="20" max="20" width="3.7109375" style="4" hidden="1" customWidth="1"/>
    <col min="21" max="21" width="15.5703125" style="195" hidden="1" customWidth="1"/>
    <col min="22" max="22" width="3.5703125" style="4" customWidth="1"/>
    <col min="23" max="23" width="3.5703125" style="303" customWidth="1"/>
    <col min="24" max="16384" width="8.7109375" style="391"/>
  </cols>
  <sheetData>
    <row r="1" spans="2:22" ht="10.15" customHeight="1">
      <c r="P1" s="392" t="s">
        <v>116</v>
      </c>
      <c r="Q1" s="392" t="s">
        <v>116</v>
      </c>
      <c r="R1" s="392" t="s">
        <v>116</v>
      </c>
      <c r="S1" s="392" t="s">
        <v>116</v>
      </c>
      <c r="T1" s="4" t="s">
        <v>116</v>
      </c>
      <c r="U1" s="195" t="s">
        <v>116</v>
      </c>
    </row>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&lt;L3.2N-x&gt;</v>
      </c>
      <c r="C5" s="1"/>
    </row>
    <row r="6" spans="2:22" ht="12.75">
      <c r="B6" s="1" t="s">
        <v>554</v>
      </c>
    </row>
    <row r="7" spans="2:22" ht="12.75">
      <c r="B7" s="181" t="s">
        <v>693</v>
      </c>
      <c r="E7" s="554" t="str">
        <f ca="1">IFERROR(VLOOKUP(MID(CELL("filename",A1),FIND("L3.2N-",CELL("filename",A1))+6,255),Index!$D$44:$E$67,2,FALSE),"[Please rename this tab in the format of &lt;L3.2N-x&gt;.]")</f>
        <v>[Please rename this tab in the format of &lt;L3.2N-x&gt;.]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664</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689</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2" t="s">
        <v>572</v>
      </c>
      <c r="F18" s="553"/>
      <c r="G18"/>
      <c r="H18"/>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c r="H19"/>
      <c r="J19" s="126"/>
      <c r="K19" s="126"/>
      <c r="L19" s="126"/>
      <c r="M19" s="126"/>
      <c r="N19" s="126"/>
      <c r="O19" s="209"/>
      <c r="P19" s="126"/>
      <c r="Q19" s="126"/>
      <c r="R19" s="126"/>
      <c r="S19" s="126"/>
      <c r="T19" s="11"/>
      <c r="U19" s="209"/>
      <c r="V19" s="16"/>
    </row>
    <row r="20" spans="1:23" ht="10.15" customHeight="1">
      <c r="B20" s="15"/>
      <c r="C20" s="11"/>
      <c r="D20" s="378" t="s">
        <v>365</v>
      </c>
      <c r="E20" s="557" t="s">
        <v>429</v>
      </c>
      <c r="F20" s="558"/>
      <c r="G20"/>
      <c r="H20"/>
      <c r="J20" s="126"/>
      <c r="K20" s="126"/>
      <c r="L20" s="126"/>
      <c r="M20" s="126"/>
      <c r="N20" s="126"/>
      <c r="O20" s="209"/>
      <c r="P20" s="126"/>
      <c r="Q20" s="126"/>
      <c r="R20" s="126"/>
      <c r="S20" s="126"/>
      <c r="T20" s="11"/>
      <c r="U20" s="209"/>
      <c r="V20" s="16"/>
    </row>
    <row r="21" spans="1:23" ht="10.15" customHeight="1">
      <c r="B21" s="15"/>
      <c r="C21" s="11"/>
      <c r="D21"/>
      <c r="E21"/>
      <c r="F21"/>
      <c r="G21"/>
      <c r="H21"/>
      <c r="J21" s="126"/>
      <c r="K21" s="126"/>
      <c r="L21" s="126"/>
      <c r="M21" s="126"/>
      <c r="N21" s="126"/>
      <c r="O21" s="209"/>
      <c r="P21" s="126"/>
      <c r="Q21" s="126"/>
      <c r="R21" s="126"/>
      <c r="S21" s="126"/>
      <c r="T21" s="11"/>
      <c r="U21" s="209"/>
      <c r="V21" s="16"/>
    </row>
    <row r="22" spans="1:23" ht="10.15" customHeight="1">
      <c r="B22" s="15"/>
      <c r="C22" s="11"/>
      <c r="D22" s="232" t="s">
        <v>647</v>
      </c>
      <c r="E22" s="11"/>
      <c r="F22" s="11"/>
      <c r="G22" s="11"/>
      <c r="H22" s="126"/>
      <c r="I22" s="126"/>
      <c r="J22" s="126"/>
      <c r="K22" s="126"/>
      <c r="L22" s="126"/>
      <c r="M22" s="126"/>
      <c r="N22" s="126"/>
      <c r="O22" s="209"/>
      <c r="P22" s="126"/>
      <c r="Q22" s="126"/>
      <c r="R22" s="126"/>
      <c r="S22" s="126"/>
      <c r="T22" s="11"/>
      <c r="U22" s="209"/>
      <c r="V22" s="16"/>
    </row>
    <row r="23" spans="1:23" ht="10.15" hidden="1" customHeight="1">
      <c r="A23" s="303" t="s">
        <v>116</v>
      </c>
      <c r="B23" s="15"/>
      <c r="C23" s="11"/>
      <c r="D23" s="232"/>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c r="R27"/>
      <c r="S27"/>
      <c r="T27"/>
      <c r="U27"/>
      <c r="V27" s="16"/>
    </row>
    <row r="28" spans="1:23" ht="10.15" customHeight="1">
      <c r="B28" s="15"/>
      <c r="C28" s="11"/>
      <c r="D28" s="96"/>
      <c r="E28" s="11"/>
      <c r="F28" s="11"/>
      <c r="G28" s="11"/>
      <c r="H28" s="184"/>
      <c r="I28" s="184"/>
      <c r="J28" s="233" t="s">
        <v>572</v>
      </c>
      <c r="K28" s="184"/>
      <c r="L28" s="184"/>
      <c r="M28" s="184"/>
      <c r="N28" s="126"/>
      <c r="O28" s="209"/>
      <c r="P28" s="126"/>
      <c r="Q28"/>
      <c r="R28"/>
      <c r="S28"/>
      <c r="T28"/>
      <c r="U28"/>
      <c r="V28" s="16"/>
    </row>
    <row r="29" spans="1:23" ht="10.15" customHeight="1">
      <c r="B29" s="15"/>
      <c r="C29" s="11"/>
      <c r="D29" s="2"/>
      <c r="E29" s="2"/>
      <c r="F29" s="2"/>
      <c r="G29" s="2"/>
      <c r="H29" s="185">
        <v>1</v>
      </c>
      <c r="I29" s="185">
        <v>2</v>
      </c>
      <c r="J29" s="185">
        <v>3</v>
      </c>
      <c r="K29" s="185">
        <v>4</v>
      </c>
      <c r="L29" s="185">
        <v>5</v>
      </c>
      <c r="M29" s="185">
        <v>6</v>
      </c>
      <c r="N29" s="126"/>
      <c r="O29" s="209"/>
      <c r="P29" s="126"/>
      <c r="Q29"/>
      <c r="R29"/>
      <c r="S29"/>
      <c r="T29"/>
      <c r="U29"/>
      <c r="V29" s="16"/>
    </row>
    <row r="30" spans="1:23" ht="41.45" customHeight="1">
      <c r="A30" s="349"/>
      <c r="B30" s="148"/>
      <c r="C30" s="35"/>
      <c r="D30" s="155" t="s">
        <v>0</v>
      </c>
      <c r="E30" s="188" t="s">
        <v>11</v>
      </c>
      <c r="F30" s="156"/>
      <c r="G30" s="11"/>
      <c r="H30" s="158" t="s">
        <v>58</v>
      </c>
      <c r="I30" s="158" t="s">
        <v>70</v>
      </c>
      <c r="J30" s="335" t="s">
        <v>429</v>
      </c>
      <c r="K30" s="158" t="s">
        <v>12</v>
      </c>
      <c r="L30" s="158" t="s">
        <v>13</v>
      </c>
      <c r="M30" s="158" t="s">
        <v>14</v>
      </c>
      <c r="N30" s="205"/>
      <c r="O30" s="158" t="s">
        <v>641</v>
      </c>
      <c r="P30" s="205"/>
      <c r="Q30"/>
      <c r="R30"/>
      <c r="S30"/>
      <c r="T30"/>
      <c r="U30"/>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c r="R31"/>
      <c r="S31"/>
      <c r="T31"/>
      <c r="U31"/>
      <c r="V31" s="16"/>
    </row>
    <row r="32" spans="1:23" ht="10.15" customHeight="1">
      <c r="B32" s="15"/>
      <c r="C32" s="11"/>
      <c r="D32" s="159" t="s">
        <v>1</v>
      </c>
      <c r="E32" s="160" t="s">
        <v>2</v>
      </c>
      <c r="F32" s="42"/>
      <c r="G32" s="11"/>
      <c r="H32" s="135"/>
      <c r="I32" s="135"/>
      <c r="J32" s="132"/>
      <c r="K32" s="132"/>
      <c r="L32" s="132"/>
      <c r="M32" s="132"/>
      <c r="N32" s="205"/>
      <c r="O32" s="197"/>
      <c r="P32" s="205"/>
      <c r="Q32"/>
      <c r="R32"/>
      <c r="S32"/>
      <c r="T32"/>
      <c r="U32"/>
      <c r="V32" s="16"/>
    </row>
    <row r="33" spans="2:22" ht="10.15" customHeight="1">
      <c r="B33" s="15"/>
      <c r="C33" s="11"/>
      <c r="D33" s="159"/>
      <c r="E33" s="160"/>
      <c r="F33" s="42" t="s">
        <v>360</v>
      </c>
      <c r="G33" s="11"/>
      <c r="H33" s="135"/>
      <c r="I33" s="135"/>
      <c r="J33" s="132"/>
      <c r="K33" s="132"/>
      <c r="L33" s="132"/>
      <c r="M33" s="132"/>
      <c r="N33" s="205"/>
      <c r="O33" s="197"/>
      <c r="P33" s="205"/>
      <c r="Q33"/>
      <c r="R33"/>
      <c r="S33"/>
      <c r="T33"/>
      <c r="U33"/>
      <c r="V33" s="16"/>
    </row>
    <row r="34" spans="2:22" ht="10.15" customHeight="1">
      <c r="B34" s="15"/>
      <c r="C34" s="11"/>
      <c r="D34" s="100"/>
      <c r="E34" s="41"/>
      <c r="F34" s="226" t="s">
        <v>3</v>
      </c>
      <c r="G34" s="11"/>
      <c r="H34" s="135"/>
      <c r="I34" s="135"/>
      <c r="J34" s="135"/>
      <c r="K34" s="135"/>
      <c r="L34" s="135"/>
      <c r="M34" s="135"/>
      <c r="N34" s="126"/>
      <c r="O34" s="198"/>
      <c r="P34" s="126"/>
      <c r="Q34"/>
      <c r="R34"/>
      <c r="S34"/>
      <c r="T34"/>
      <c r="U34"/>
      <c r="V34" s="16"/>
    </row>
    <row r="35" spans="2:22" ht="10.15" customHeight="1">
      <c r="B35" s="15"/>
      <c r="C35" s="11"/>
      <c r="D35" s="100"/>
      <c r="E35" s="41"/>
      <c r="F35" s="227" t="s">
        <v>4</v>
      </c>
      <c r="G35" s="11"/>
      <c r="H35" s="398"/>
      <c r="I35" s="398"/>
      <c r="J35" s="398"/>
      <c r="K35" s="398"/>
      <c r="L35" s="398"/>
      <c r="M35" s="398"/>
      <c r="N35" s="125"/>
      <c r="O35" s="199" t="str">
        <f ca="1">IF(OR(ISERROR(VLOOKUP($E$7,Index!$E$44:$G$67,2,FALSE)),ISERROR(J35/I35)),"OK",(IF(AND(J35/I35&gt;=VLOOKUP($E$7,Index!$E$44:$G$67,2,FALSE),OR(VLOOKUP($E$7,Index!$E$44:$G$67,3,FALSE)="",J35/I35&lt;=VLOOKUP($E$7,Index!$E$44:$G$67,3,FALSE))),"OK","ERROR")))</f>
        <v>OK</v>
      </c>
      <c r="P35" s="125"/>
      <c r="Q35"/>
      <c r="R35"/>
      <c r="S35"/>
      <c r="T35"/>
      <c r="U35"/>
      <c r="V35" s="16"/>
    </row>
    <row r="36" spans="2:22" ht="10.15" customHeight="1">
      <c r="B36" s="15"/>
      <c r="C36" s="11"/>
      <c r="D36" s="100"/>
      <c r="E36" s="41"/>
      <c r="F36" s="227" t="s">
        <v>5</v>
      </c>
      <c r="G36" s="11"/>
      <c r="H36" s="398"/>
      <c r="I36" s="398"/>
      <c r="J36" s="398"/>
      <c r="K36" s="398"/>
      <c r="L36" s="398"/>
      <c r="M36" s="398"/>
      <c r="N36" s="125"/>
      <c r="O36" s="199" t="str">
        <f ca="1">IF(OR(ISERROR(VLOOKUP($E$7,Index!$E$44:$G$67,2,FALSE)),ISERROR(J36/I36)),"OK",(IF(AND(J36/I36&gt;=VLOOKUP($E$7,Index!$E$44:$G$67,2,FALSE),OR(VLOOKUP($E$7,Index!$E$44:$G$67,3,FALSE)="",J36/I36&lt;=VLOOKUP($E$7,Index!$E$44:$G$67,3,FALSE))),"OK","ERROR")))</f>
        <v>OK</v>
      </c>
      <c r="P36" s="125"/>
      <c r="Q36"/>
      <c r="R36"/>
      <c r="S36"/>
      <c r="T36"/>
      <c r="U36"/>
      <c r="V36" s="16"/>
    </row>
    <row r="37" spans="2:22" ht="10.15" customHeight="1">
      <c r="B37" s="15"/>
      <c r="C37" s="11"/>
      <c r="D37" s="100"/>
      <c r="E37" s="41"/>
      <c r="F37" s="227" t="s">
        <v>6</v>
      </c>
      <c r="G37" s="11"/>
      <c r="H37" s="398"/>
      <c r="I37" s="398"/>
      <c r="J37" s="398"/>
      <c r="K37" s="398"/>
      <c r="L37" s="398"/>
      <c r="M37" s="398"/>
      <c r="N37" s="125"/>
      <c r="O37" s="199" t="str">
        <f ca="1">IF(OR(ISERROR(VLOOKUP($E$7,Index!$E$44:$G$67,2,FALSE)),ISERROR(J37/I37)),"OK",(IF(AND(J37/I37&gt;=VLOOKUP($E$7,Index!$E$44:$G$67,2,FALSE),OR(VLOOKUP($E$7,Index!$E$44:$G$67,3,FALSE)="",J37/I37&lt;=VLOOKUP($E$7,Index!$E$44:$G$67,3,FALSE))),"OK","ERROR")))</f>
        <v>OK</v>
      </c>
      <c r="P37" s="125"/>
      <c r="Q37"/>
      <c r="R37"/>
      <c r="S37"/>
      <c r="T37"/>
      <c r="U37"/>
      <c r="V37" s="16"/>
    </row>
    <row r="38" spans="2:22" ht="10.15" customHeight="1">
      <c r="B38" s="15"/>
      <c r="C38" s="11"/>
      <c r="D38" s="100"/>
      <c r="E38" s="41"/>
      <c r="F38" s="227" t="s">
        <v>7</v>
      </c>
      <c r="G38" s="11"/>
      <c r="H38" s="398"/>
      <c r="I38" s="398"/>
      <c r="J38" s="398"/>
      <c r="K38" s="398"/>
      <c r="L38" s="398"/>
      <c r="M38" s="398"/>
      <c r="N38" s="125"/>
      <c r="O38" s="199" t="str">
        <f ca="1">IF(OR(ISERROR(VLOOKUP($E$7,Index!$E$44:$G$67,2,FALSE)),ISERROR(J38/I38)),"OK",(IF(AND(J38/I38&gt;=VLOOKUP($E$7,Index!$E$44:$G$67,2,FALSE),OR(VLOOKUP($E$7,Index!$E$44:$G$67,3,FALSE)="",J38/I38&lt;=VLOOKUP($E$7,Index!$E$44:$G$67,3,FALSE))),"OK","ERROR")))</f>
        <v>OK</v>
      </c>
      <c r="P38" s="125"/>
      <c r="Q38"/>
      <c r="R38"/>
      <c r="S38"/>
      <c r="T38"/>
      <c r="U38"/>
      <c r="V38" s="16"/>
    </row>
    <row r="39" spans="2:22" ht="10.15" customHeight="1">
      <c r="B39" s="15"/>
      <c r="C39" s="11"/>
      <c r="D39" s="100"/>
      <c r="E39" s="41"/>
      <c r="F39" s="227" t="s">
        <v>8</v>
      </c>
      <c r="G39" s="11"/>
      <c r="H39" s="398"/>
      <c r="I39" s="398"/>
      <c r="J39" s="398"/>
      <c r="K39" s="398"/>
      <c r="L39" s="398"/>
      <c r="M39" s="398"/>
      <c r="N39" s="125"/>
      <c r="O39" s="199" t="str">
        <f ca="1">IF(OR(ISERROR(VLOOKUP($E$7,Index!$E$44:$G$67,2,FALSE)),ISERROR(J39/I39)),"OK",(IF(AND(J39/I39&gt;=VLOOKUP($E$7,Index!$E$44:$G$67,2,FALSE),OR(VLOOKUP($E$7,Index!$E$44:$G$67,3,FALSE)="",J39/I39&lt;=VLOOKUP($E$7,Index!$E$44:$G$67,3,FALSE))),"OK","ERROR")))</f>
        <v>OK</v>
      </c>
      <c r="P39" s="125"/>
      <c r="Q39"/>
      <c r="R39"/>
      <c r="S39"/>
      <c r="T39"/>
      <c r="U39"/>
      <c r="V39" s="16"/>
    </row>
    <row r="40" spans="2:22" ht="10.15" customHeight="1">
      <c r="B40" s="15"/>
      <c r="C40" s="11"/>
      <c r="D40" s="100"/>
      <c r="E40" s="41"/>
      <c r="F40" s="42"/>
      <c r="G40" s="11"/>
      <c r="H40" s="138"/>
      <c r="I40" s="138"/>
      <c r="J40" s="138"/>
      <c r="K40" s="138"/>
      <c r="L40" s="138"/>
      <c r="M40" s="138"/>
      <c r="N40" s="125"/>
      <c r="O40" s="213"/>
      <c r="P40" s="125"/>
      <c r="Q40"/>
      <c r="R40"/>
      <c r="S40"/>
      <c r="T40"/>
      <c r="U40"/>
      <c r="V40" s="16"/>
    </row>
    <row r="41" spans="2:22" ht="10.15" customHeight="1">
      <c r="B41" s="15"/>
      <c r="C41" s="11"/>
      <c r="D41" s="100"/>
      <c r="E41" s="41"/>
      <c r="F41" s="226" t="s">
        <v>9</v>
      </c>
      <c r="G41" s="11"/>
      <c r="H41" s="139"/>
      <c r="I41" s="139"/>
      <c r="J41" s="139"/>
      <c r="K41" s="139"/>
      <c r="L41" s="139"/>
      <c r="M41" s="139"/>
      <c r="N41" s="125"/>
      <c r="O41" s="200"/>
      <c r="P41" s="125"/>
      <c r="Q41"/>
      <c r="R41"/>
      <c r="S41"/>
      <c r="T41"/>
      <c r="U41"/>
      <c r="V41" s="16"/>
    </row>
    <row r="42" spans="2:22" ht="10.15" customHeight="1">
      <c r="B42" s="15"/>
      <c r="C42" s="11"/>
      <c r="D42" s="100"/>
      <c r="E42" s="41"/>
      <c r="F42" s="227" t="s">
        <v>10</v>
      </c>
      <c r="G42" s="11"/>
      <c r="H42" s="398"/>
      <c r="I42" s="398"/>
      <c r="J42" s="398"/>
      <c r="K42" s="398"/>
      <c r="L42" s="398"/>
      <c r="M42" s="398"/>
      <c r="N42" s="125"/>
      <c r="O42" s="199" t="str">
        <f ca="1">IF(OR(ISERROR(VLOOKUP($E$7,Index!$E$44:$G$67,2,FALSE)),ISERROR(J42/I42)),"OK",(IF(AND(J42/I42&gt;=VLOOKUP($E$7,Index!$E$44:$G$67,2,FALSE),OR(VLOOKUP($E$7,Index!$E$44:$G$67,3,FALSE)="",J42/I42&lt;=VLOOKUP($E$7,Index!$E$44:$G$67,3,FALSE))),"OK","ERROR")))</f>
        <v>OK</v>
      </c>
      <c r="P42" s="125"/>
      <c r="Q42"/>
      <c r="R42"/>
      <c r="S42"/>
      <c r="T42"/>
      <c r="U42"/>
      <c r="V42" s="16"/>
    </row>
    <row r="43" spans="2:22" ht="10.15" customHeight="1">
      <c r="B43" s="15"/>
      <c r="C43" s="11"/>
      <c r="D43" s="100"/>
      <c r="E43" s="41"/>
      <c r="F43" s="227" t="s">
        <v>22</v>
      </c>
      <c r="G43" s="11"/>
      <c r="H43" s="398"/>
      <c r="I43" s="398"/>
      <c r="J43" s="398"/>
      <c r="K43" s="398"/>
      <c r="L43" s="398"/>
      <c r="M43" s="398"/>
      <c r="N43" s="125"/>
      <c r="O43" s="199" t="str">
        <f ca="1">IF(OR(ISERROR(VLOOKUP($E$7,Index!$E$44:$G$67,2,FALSE)),ISERROR(J43/I43)),"OK",(IF(AND(J43/I43&gt;=VLOOKUP($E$7,Index!$E$44:$G$67,2,FALSE),OR(VLOOKUP($E$7,Index!$E$44:$G$67,3,FALSE)="",J43/I43&lt;=VLOOKUP($E$7,Index!$E$44:$G$67,3,FALSE))),"OK","ERROR")))</f>
        <v>OK</v>
      </c>
      <c r="P43" s="125"/>
      <c r="Q43"/>
      <c r="R43"/>
      <c r="S43"/>
      <c r="T43"/>
      <c r="U43"/>
      <c r="V43" s="16"/>
    </row>
    <row r="44" spans="2:22" ht="10.15" customHeight="1">
      <c r="B44" s="15"/>
      <c r="C44" s="11"/>
      <c r="D44" s="100"/>
      <c r="E44" s="41"/>
      <c r="F44" s="227" t="s">
        <v>23</v>
      </c>
      <c r="G44" s="11"/>
      <c r="H44" s="398"/>
      <c r="I44" s="398"/>
      <c r="J44" s="398"/>
      <c r="K44" s="402" t="s">
        <v>66</v>
      </c>
      <c r="L44" s="398"/>
      <c r="M44" s="398"/>
      <c r="N44" s="125"/>
      <c r="O44" s="199" t="str">
        <f ca="1">IF(OR(ISERROR(VLOOKUP($E$7,Index!$E$44:$G$67,2,FALSE)),ISERROR(J44/I44)),"OK",(IF(AND(J44/I44&gt;=VLOOKUP($E$7,Index!$E$44:$G$67,2,FALSE),OR(VLOOKUP($E$7,Index!$E$44:$G$67,3,FALSE)="",J44/I44&lt;=VLOOKUP($E$7,Index!$E$44:$G$67,3,FALSE))),"OK","ERROR")))</f>
        <v>OK</v>
      </c>
      <c r="P44" s="125"/>
      <c r="Q44"/>
      <c r="R44"/>
      <c r="S44"/>
      <c r="T44"/>
      <c r="U44"/>
      <c r="V44" s="16"/>
    </row>
    <row r="45" spans="2:22" ht="10.15" customHeight="1">
      <c r="B45" s="15"/>
      <c r="C45" s="11"/>
      <c r="D45" s="100"/>
      <c r="E45" s="41"/>
      <c r="F45" s="227" t="s">
        <v>57</v>
      </c>
      <c r="G45" s="11"/>
      <c r="H45" s="398"/>
      <c r="I45" s="398"/>
      <c r="J45" s="398"/>
      <c r="K45" s="402" t="s">
        <v>66</v>
      </c>
      <c r="L45" s="398"/>
      <c r="M45" s="398"/>
      <c r="N45" s="125"/>
      <c r="O45" s="199" t="str">
        <f ca="1">IF(OR(ISERROR(VLOOKUP($E$7,Index!$E$44:$G$67,2,FALSE)),ISERROR(J45/I45)),"OK",(IF(AND(J45/I45&gt;=VLOOKUP($E$7,Index!$E$44:$G$67,2,FALSE),OR(VLOOKUP($E$7,Index!$E$44:$G$67,3,FALSE)="",J45/I45&lt;=VLOOKUP($E$7,Index!$E$44:$G$67,3,FALSE))),"OK","ERROR")))</f>
        <v>OK</v>
      </c>
      <c r="P45" s="125"/>
      <c r="Q45"/>
      <c r="R45"/>
      <c r="S45"/>
      <c r="T45"/>
      <c r="U45"/>
      <c r="V45" s="16"/>
    </row>
    <row r="46" spans="2:22" ht="10.15" customHeight="1">
      <c r="B46" s="15"/>
      <c r="C46" s="11"/>
      <c r="D46" s="100"/>
      <c r="E46" s="41"/>
      <c r="F46" s="227" t="s">
        <v>32</v>
      </c>
      <c r="G46" s="11"/>
      <c r="H46" s="398"/>
      <c r="I46" s="398"/>
      <c r="J46" s="398"/>
      <c r="K46" s="402" t="s">
        <v>66</v>
      </c>
      <c r="L46" s="398"/>
      <c r="M46" s="398"/>
      <c r="N46" s="125"/>
      <c r="O46" s="199" t="str">
        <f ca="1">IF(OR(ISERROR(VLOOKUP($E$7,Index!$E$44:$G$67,2,FALSE)),ISERROR(J46/I46)),"OK",(IF(AND(J46/I46&gt;=VLOOKUP($E$7,Index!$E$44:$G$67,2,FALSE),OR(VLOOKUP($E$7,Index!$E$44:$G$67,3,FALSE)="",J46/I46&lt;=VLOOKUP($E$7,Index!$E$44:$G$67,3,FALSE))),"OK","ERROR")))</f>
        <v>OK</v>
      </c>
      <c r="P46" s="125"/>
      <c r="Q46"/>
      <c r="R46"/>
      <c r="S46"/>
      <c r="T46"/>
      <c r="U46"/>
      <c r="V46" s="16"/>
    </row>
    <row r="47" spans="2:22" ht="10.15" customHeight="1">
      <c r="B47" s="15"/>
      <c r="C47" s="11"/>
      <c r="D47" s="100"/>
      <c r="E47" s="41"/>
      <c r="F47" s="227" t="s">
        <v>8</v>
      </c>
      <c r="G47" s="11"/>
      <c r="H47" s="398"/>
      <c r="I47" s="398"/>
      <c r="J47" s="398"/>
      <c r="K47" s="398"/>
      <c r="L47" s="398"/>
      <c r="M47" s="398"/>
      <c r="N47" s="125"/>
      <c r="O47" s="199" t="str">
        <f ca="1">IF(OR(ISERROR(VLOOKUP($E$7,Index!$E$44:$G$67,2,FALSE)),ISERROR(J47/I47)),"OK",(IF(AND(J47/I47&gt;=VLOOKUP($E$7,Index!$E$44:$G$67,2,FALSE),OR(VLOOKUP($E$7,Index!$E$44:$G$67,3,FALSE)="",J47/I47&lt;=VLOOKUP($E$7,Index!$E$44:$G$67,3,FALSE))),"OK","ERROR")))</f>
        <v>OK</v>
      </c>
      <c r="P47" s="125"/>
      <c r="Q47"/>
      <c r="R47"/>
      <c r="S47"/>
      <c r="T47"/>
      <c r="U47"/>
      <c r="V47" s="16"/>
    </row>
    <row r="48" spans="2:22" ht="10.15" customHeight="1">
      <c r="B48" s="15"/>
      <c r="C48" s="11"/>
      <c r="D48" s="100"/>
      <c r="E48" s="41"/>
      <c r="F48" s="227"/>
      <c r="G48" s="11"/>
      <c r="H48" s="138"/>
      <c r="I48" s="138"/>
      <c r="J48" s="138"/>
      <c r="K48" s="138"/>
      <c r="L48" s="138"/>
      <c r="M48" s="138"/>
      <c r="N48" s="125"/>
      <c r="O48" s="213"/>
      <c r="P48" s="125"/>
      <c r="Q48"/>
      <c r="R48"/>
      <c r="S48"/>
      <c r="T48"/>
      <c r="U48"/>
      <c r="V48" s="16"/>
    </row>
    <row r="49" spans="2:22" ht="10.15" customHeight="1">
      <c r="B49" s="15"/>
      <c r="C49" s="11"/>
      <c r="D49" s="159"/>
      <c r="E49" s="160"/>
      <c r="F49" s="42" t="s">
        <v>361</v>
      </c>
      <c r="G49" s="11"/>
      <c r="H49" s="135"/>
      <c r="I49" s="135"/>
      <c r="J49" s="132"/>
      <c r="K49" s="132"/>
      <c r="L49" s="132"/>
      <c r="M49" s="132"/>
      <c r="N49" s="205"/>
      <c r="O49" s="197"/>
      <c r="P49" s="205"/>
      <c r="Q49"/>
      <c r="R49"/>
      <c r="S49"/>
      <c r="T49"/>
      <c r="U49"/>
      <c r="V49" s="16"/>
    </row>
    <row r="50" spans="2:22" ht="10.15" customHeight="1">
      <c r="B50" s="15"/>
      <c r="C50" s="11"/>
      <c r="D50" s="100"/>
      <c r="E50" s="41"/>
      <c r="F50" s="226" t="s">
        <v>3</v>
      </c>
      <c r="G50" s="11"/>
      <c r="H50" s="135"/>
      <c r="I50" s="135"/>
      <c r="J50" s="135"/>
      <c r="K50" s="135"/>
      <c r="L50" s="135"/>
      <c r="M50" s="135"/>
      <c r="N50" s="126"/>
      <c r="O50" s="198"/>
      <c r="P50" s="126"/>
      <c r="Q50"/>
      <c r="R50"/>
      <c r="S50"/>
      <c r="T50"/>
      <c r="U50"/>
      <c r="V50" s="16"/>
    </row>
    <row r="51" spans="2:22" ht="10.15" customHeight="1">
      <c r="B51" s="15"/>
      <c r="C51" s="11"/>
      <c r="D51" s="100"/>
      <c r="E51" s="41"/>
      <c r="F51" s="227" t="s">
        <v>4</v>
      </c>
      <c r="G51" s="11"/>
      <c r="H51" s="398"/>
      <c r="I51" s="398"/>
      <c r="J51" s="398"/>
      <c r="K51" s="398"/>
      <c r="L51" s="398"/>
      <c r="M51" s="398"/>
      <c r="N51" s="125"/>
      <c r="O51" s="199" t="str">
        <f ca="1">IF(OR(ISERROR(VLOOKUP($E$7,Index!$E$44:$G$67,2,FALSE)),ISERROR(J51/I51)),"OK",(IF(AND(J51/I51&gt;=VLOOKUP($E$7,Index!$E$44:$G$67,2,FALSE),OR(VLOOKUP($E$7,Index!$E$44:$G$67,3,FALSE)="",J51/I51&lt;=VLOOKUP($E$7,Index!$E$44:$G$67,3,FALSE))),"OK","ERROR")))</f>
        <v>OK</v>
      </c>
      <c r="P51" s="125"/>
      <c r="Q51"/>
      <c r="R51"/>
      <c r="S51"/>
      <c r="T51"/>
      <c r="U51"/>
      <c r="V51" s="16"/>
    </row>
    <row r="52" spans="2:22" ht="10.15" customHeight="1">
      <c r="B52" s="15"/>
      <c r="C52" s="11"/>
      <c r="D52" s="100"/>
      <c r="E52" s="41"/>
      <c r="F52" s="227" t="s">
        <v>5</v>
      </c>
      <c r="G52" s="11"/>
      <c r="H52" s="398"/>
      <c r="I52" s="398"/>
      <c r="J52" s="398"/>
      <c r="K52" s="398"/>
      <c r="L52" s="398"/>
      <c r="M52" s="398"/>
      <c r="N52" s="125"/>
      <c r="O52" s="199" t="str">
        <f ca="1">IF(OR(ISERROR(VLOOKUP($E$7,Index!$E$44:$G$67,2,FALSE)),ISERROR(J52/I52)),"OK",(IF(AND(J52/I52&gt;=VLOOKUP($E$7,Index!$E$44:$G$67,2,FALSE),OR(VLOOKUP($E$7,Index!$E$44:$G$67,3,FALSE)="",J52/I52&lt;=VLOOKUP($E$7,Index!$E$44:$G$67,3,FALSE))),"OK","ERROR")))</f>
        <v>OK</v>
      </c>
      <c r="P52" s="125"/>
      <c r="Q52"/>
      <c r="R52"/>
      <c r="S52"/>
      <c r="T52"/>
      <c r="U52"/>
      <c r="V52" s="16"/>
    </row>
    <row r="53" spans="2:22" ht="10.15" customHeight="1">
      <c r="B53" s="15"/>
      <c r="C53" s="11"/>
      <c r="D53" s="100"/>
      <c r="E53" s="41"/>
      <c r="F53" s="227" t="s">
        <v>6</v>
      </c>
      <c r="G53" s="11"/>
      <c r="H53" s="398"/>
      <c r="I53" s="398"/>
      <c r="J53" s="398"/>
      <c r="K53" s="398"/>
      <c r="L53" s="398"/>
      <c r="M53" s="398"/>
      <c r="N53" s="125"/>
      <c r="O53" s="199" t="str">
        <f ca="1">IF(OR(ISERROR(VLOOKUP($E$7,Index!$E$44:$G$67,2,FALSE)),ISERROR(J53/I53)),"OK",(IF(AND(J53/I53&gt;=VLOOKUP($E$7,Index!$E$44:$G$67,2,FALSE),OR(VLOOKUP($E$7,Index!$E$44:$G$67,3,FALSE)="",J53/I53&lt;=VLOOKUP($E$7,Index!$E$44:$G$67,3,FALSE))),"OK","ERROR")))</f>
        <v>OK</v>
      </c>
      <c r="P53" s="125"/>
      <c r="Q53"/>
      <c r="R53"/>
      <c r="S53"/>
      <c r="T53"/>
      <c r="U53"/>
      <c r="V53" s="16"/>
    </row>
    <row r="54" spans="2:22" ht="10.15" customHeight="1">
      <c r="B54" s="15"/>
      <c r="C54" s="11"/>
      <c r="D54" s="100"/>
      <c r="E54" s="41"/>
      <c r="F54" s="227" t="s">
        <v>7</v>
      </c>
      <c r="G54" s="11"/>
      <c r="H54" s="398"/>
      <c r="I54" s="398"/>
      <c r="J54" s="398"/>
      <c r="K54" s="398"/>
      <c r="L54" s="398"/>
      <c r="M54" s="398"/>
      <c r="N54" s="125"/>
      <c r="O54" s="199" t="str">
        <f ca="1">IF(OR(ISERROR(VLOOKUP($E$7,Index!$E$44:$G$67,2,FALSE)),ISERROR(J54/I54)),"OK",(IF(AND(J54/I54&gt;=VLOOKUP($E$7,Index!$E$44:$G$67,2,FALSE),OR(VLOOKUP($E$7,Index!$E$44:$G$67,3,FALSE)="",J54/I54&lt;=VLOOKUP($E$7,Index!$E$44:$G$67,3,FALSE))),"OK","ERROR")))</f>
        <v>OK</v>
      </c>
      <c r="P54" s="125"/>
      <c r="Q54"/>
      <c r="R54"/>
      <c r="S54"/>
      <c r="T54"/>
      <c r="U54"/>
      <c r="V54" s="16"/>
    </row>
    <row r="55" spans="2:22" ht="10.15" customHeight="1">
      <c r="B55" s="15"/>
      <c r="C55" s="11"/>
      <c r="D55" s="100"/>
      <c r="E55" s="41"/>
      <c r="F55" s="227" t="s">
        <v>8</v>
      </c>
      <c r="G55" s="11"/>
      <c r="H55" s="398"/>
      <c r="I55" s="398"/>
      <c r="J55" s="398"/>
      <c r="K55" s="398"/>
      <c r="L55" s="398"/>
      <c r="M55" s="398"/>
      <c r="N55" s="125"/>
      <c r="O55" s="199" t="str">
        <f ca="1">IF(OR(ISERROR(VLOOKUP($E$7,Index!$E$44:$G$67,2,FALSE)),ISERROR(J55/I55)),"OK",(IF(AND(J55/I55&gt;=VLOOKUP($E$7,Index!$E$44:$G$67,2,FALSE),OR(VLOOKUP($E$7,Index!$E$44:$G$67,3,FALSE)="",J55/I55&lt;=VLOOKUP($E$7,Index!$E$44:$G$67,3,FALSE))),"OK","ERROR")))</f>
        <v>OK</v>
      </c>
      <c r="P55" s="125"/>
      <c r="Q55"/>
      <c r="R55"/>
      <c r="S55"/>
      <c r="T55"/>
      <c r="U55"/>
      <c r="V55" s="16"/>
    </row>
    <row r="56" spans="2:22" ht="10.15" customHeight="1">
      <c r="B56" s="15"/>
      <c r="C56" s="11"/>
      <c r="D56" s="100"/>
      <c r="E56" s="41"/>
      <c r="F56" s="42"/>
      <c r="G56" s="11"/>
      <c r="H56" s="138"/>
      <c r="I56" s="138"/>
      <c r="J56" s="138"/>
      <c r="K56" s="138"/>
      <c r="L56" s="138"/>
      <c r="M56" s="138"/>
      <c r="N56" s="125"/>
      <c r="O56" s="213"/>
      <c r="P56" s="125"/>
      <c r="Q56"/>
      <c r="R56"/>
      <c r="S56"/>
      <c r="T56"/>
      <c r="U56"/>
      <c r="V56" s="16"/>
    </row>
    <row r="57" spans="2:22" ht="10.15" customHeight="1">
      <c r="B57" s="15"/>
      <c r="C57" s="11"/>
      <c r="D57" s="100"/>
      <c r="E57" s="41"/>
      <c r="F57" s="226" t="s">
        <v>9</v>
      </c>
      <c r="G57" s="11"/>
      <c r="H57" s="139"/>
      <c r="I57" s="139"/>
      <c r="J57" s="139"/>
      <c r="K57" s="139"/>
      <c r="L57" s="139"/>
      <c r="M57" s="139"/>
      <c r="N57" s="125"/>
      <c r="O57" s="200"/>
      <c r="P57" s="125"/>
      <c r="Q57"/>
      <c r="R57"/>
      <c r="S57"/>
      <c r="T57"/>
      <c r="U57"/>
      <c r="V57" s="16"/>
    </row>
    <row r="58" spans="2:22" ht="10.15" customHeight="1">
      <c r="B58" s="15"/>
      <c r="C58" s="11"/>
      <c r="D58" s="100"/>
      <c r="E58" s="41"/>
      <c r="F58" s="227" t="s">
        <v>10</v>
      </c>
      <c r="G58" s="11"/>
      <c r="H58" s="398"/>
      <c r="I58" s="398"/>
      <c r="J58" s="398"/>
      <c r="K58" s="398"/>
      <c r="L58" s="398"/>
      <c r="M58" s="398"/>
      <c r="N58" s="125"/>
      <c r="O58" s="199" t="str">
        <f ca="1">IF(OR(ISERROR(VLOOKUP($E$7,Index!$E$44:$G$67,2,FALSE)),ISERROR(J58/I58)),"OK",(IF(AND(J58/I58&gt;=VLOOKUP($E$7,Index!$E$44:$G$67,2,FALSE),OR(VLOOKUP($E$7,Index!$E$44:$G$67,3,FALSE)="",J58/I58&lt;=VLOOKUP($E$7,Index!$E$44:$G$67,3,FALSE))),"OK","ERROR")))</f>
        <v>OK</v>
      </c>
      <c r="P58" s="125"/>
      <c r="Q58"/>
      <c r="R58"/>
      <c r="S58"/>
      <c r="T58"/>
      <c r="U58"/>
      <c r="V58" s="16"/>
    </row>
    <row r="59" spans="2:22" ht="10.15" customHeight="1">
      <c r="B59" s="15"/>
      <c r="C59" s="11"/>
      <c r="D59" s="100"/>
      <c r="E59" s="41"/>
      <c r="F59" s="227" t="s">
        <v>22</v>
      </c>
      <c r="G59" s="11"/>
      <c r="H59" s="398"/>
      <c r="I59" s="398"/>
      <c r="J59" s="398"/>
      <c r="K59" s="398"/>
      <c r="L59" s="398"/>
      <c r="M59" s="398"/>
      <c r="N59" s="125"/>
      <c r="O59" s="199" t="str">
        <f ca="1">IF(OR(ISERROR(VLOOKUP($E$7,Index!$E$44:$G$67,2,FALSE)),ISERROR(J59/I59)),"OK",(IF(AND(J59/I59&gt;=VLOOKUP($E$7,Index!$E$44:$G$67,2,FALSE),OR(VLOOKUP($E$7,Index!$E$44:$G$67,3,FALSE)="",J59/I59&lt;=VLOOKUP($E$7,Index!$E$44:$G$67,3,FALSE))),"OK","ERROR")))</f>
        <v>OK</v>
      </c>
      <c r="P59" s="125"/>
      <c r="Q59"/>
      <c r="R59"/>
      <c r="S59"/>
      <c r="T59"/>
      <c r="U59"/>
      <c r="V59" s="16"/>
    </row>
    <row r="60" spans="2:22" ht="10.15" customHeight="1">
      <c r="B60" s="15"/>
      <c r="C60" s="11"/>
      <c r="D60" s="100"/>
      <c r="E60" s="41"/>
      <c r="F60" s="227" t="s">
        <v>23</v>
      </c>
      <c r="G60" s="11"/>
      <c r="H60" s="398"/>
      <c r="I60" s="398"/>
      <c r="J60" s="398"/>
      <c r="K60" s="402" t="s">
        <v>66</v>
      </c>
      <c r="L60" s="398"/>
      <c r="M60" s="398"/>
      <c r="N60" s="125"/>
      <c r="O60" s="199" t="str">
        <f ca="1">IF(OR(ISERROR(VLOOKUP($E$7,Index!$E$44:$G$67,2,FALSE)),ISERROR(J60/I60)),"OK",(IF(AND(J60/I60&gt;=VLOOKUP($E$7,Index!$E$44:$G$67,2,FALSE),OR(VLOOKUP($E$7,Index!$E$44:$G$67,3,FALSE)="",J60/I60&lt;=VLOOKUP($E$7,Index!$E$44:$G$67,3,FALSE))),"OK","ERROR")))</f>
        <v>OK</v>
      </c>
      <c r="P60" s="125"/>
      <c r="Q60"/>
      <c r="R60"/>
      <c r="S60"/>
      <c r="T60"/>
      <c r="U60"/>
      <c r="V60" s="16"/>
    </row>
    <row r="61" spans="2:22" ht="10.15" customHeight="1">
      <c r="B61" s="15"/>
      <c r="C61" s="11"/>
      <c r="D61" s="100"/>
      <c r="E61" s="41"/>
      <c r="F61" s="227" t="s">
        <v>57</v>
      </c>
      <c r="G61" s="11"/>
      <c r="H61" s="398"/>
      <c r="I61" s="398"/>
      <c r="J61" s="398"/>
      <c r="K61" s="402" t="s">
        <v>66</v>
      </c>
      <c r="L61" s="398"/>
      <c r="M61" s="398"/>
      <c r="N61" s="125"/>
      <c r="O61" s="199" t="str">
        <f ca="1">IF(OR(ISERROR(VLOOKUP($E$7,Index!$E$44:$G$67,2,FALSE)),ISERROR(J61/I61)),"OK",(IF(AND(J61/I61&gt;=VLOOKUP($E$7,Index!$E$44:$G$67,2,FALSE),OR(VLOOKUP($E$7,Index!$E$44:$G$67,3,FALSE)="",J61/I61&lt;=VLOOKUP($E$7,Index!$E$44:$G$67,3,FALSE))),"OK","ERROR")))</f>
        <v>OK</v>
      </c>
      <c r="P61" s="125"/>
      <c r="Q61"/>
      <c r="R61"/>
      <c r="S61"/>
      <c r="T61"/>
      <c r="U61"/>
      <c r="V61" s="16"/>
    </row>
    <row r="62" spans="2:22" ht="10.15" customHeight="1">
      <c r="B62" s="15"/>
      <c r="C62" s="11"/>
      <c r="D62" s="100"/>
      <c r="E62" s="41"/>
      <c r="F62" s="227" t="s">
        <v>32</v>
      </c>
      <c r="G62" s="11"/>
      <c r="H62" s="398"/>
      <c r="I62" s="398"/>
      <c r="J62" s="398"/>
      <c r="K62" s="402" t="s">
        <v>66</v>
      </c>
      <c r="L62" s="398"/>
      <c r="M62" s="398"/>
      <c r="N62" s="125"/>
      <c r="O62" s="199" t="str">
        <f ca="1">IF(OR(ISERROR(VLOOKUP($E$7,Index!$E$44:$G$67,2,FALSE)),ISERROR(J62/I62)),"OK",(IF(AND(J62/I62&gt;=VLOOKUP($E$7,Index!$E$44:$G$67,2,FALSE),OR(VLOOKUP($E$7,Index!$E$44:$G$67,3,FALSE)="",J62/I62&lt;=VLOOKUP($E$7,Index!$E$44:$G$67,3,FALSE))),"OK","ERROR")))</f>
        <v>OK</v>
      </c>
      <c r="P62" s="125"/>
      <c r="Q62"/>
      <c r="R62"/>
      <c r="S62"/>
      <c r="T62"/>
      <c r="U62"/>
      <c r="V62" s="16"/>
    </row>
    <row r="63" spans="2:22" ht="10.15" customHeight="1">
      <c r="B63" s="15"/>
      <c r="C63" s="11"/>
      <c r="D63" s="100"/>
      <c r="E63" s="41"/>
      <c r="F63" s="227" t="s">
        <v>8</v>
      </c>
      <c r="G63" s="11"/>
      <c r="H63" s="398"/>
      <c r="I63" s="398"/>
      <c r="J63" s="398"/>
      <c r="K63" s="398"/>
      <c r="L63" s="398"/>
      <c r="M63" s="398"/>
      <c r="N63" s="125"/>
      <c r="O63" s="199" t="str">
        <f ca="1">IF(OR(ISERROR(VLOOKUP($E$7,Index!$E$44:$G$67,2,FALSE)),ISERROR(J63/I63)),"OK",(IF(AND(J63/I63&gt;=VLOOKUP($E$7,Index!$E$44:$G$67,2,FALSE),OR(VLOOKUP($E$7,Index!$E$44:$G$67,3,FALSE)="",J63/I63&lt;=VLOOKUP($E$7,Index!$E$44:$G$67,3,FALSE))),"OK","ERROR")))</f>
        <v>OK</v>
      </c>
      <c r="P63" s="125"/>
      <c r="Q63"/>
      <c r="R63"/>
      <c r="S63"/>
      <c r="T63"/>
      <c r="U63"/>
      <c r="V63" s="16"/>
    </row>
    <row r="64" spans="2:22" ht="10.15" customHeight="1">
      <c r="B64" s="15"/>
      <c r="C64" s="11"/>
      <c r="D64" s="100"/>
      <c r="E64" s="160" t="s">
        <v>15</v>
      </c>
      <c r="F64" s="42"/>
      <c r="G64" s="11"/>
      <c r="H64" s="139"/>
      <c r="I64" s="139"/>
      <c r="J64" s="139"/>
      <c r="K64" s="139"/>
      <c r="L64" s="139"/>
      <c r="M64" s="139"/>
      <c r="N64" s="125"/>
      <c r="O64" s="200"/>
      <c r="P64" s="125"/>
      <c r="Q64"/>
      <c r="R64"/>
      <c r="S64"/>
      <c r="T64"/>
      <c r="U64"/>
      <c r="V64" s="16"/>
    </row>
    <row r="65" spans="2:22" ht="10.15" customHeight="1">
      <c r="B65" s="15"/>
      <c r="C65" s="11"/>
      <c r="D65" s="100"/>
      <c r="E65" s="160"/>
      <c r="F65" s="42" t="s">
        <v>360</v>
      </c>
      <c r="G65" s="11"/>
      <c r="H65" s="139"/>
      <c r="I65" s="139"/>
      <c r="J65" s="139"/>
      <c r="K65" s="139"/>
      <c r="L65" s="139"/>
      <c r="M65" s="139"/>
      <c r="N65" s="125"/>
      <c r="O65" s="200"/>
      <c r="P65" s="125"/>
      <c r="Q65"/>
      <c r="R65"/>
      <c r="S65"/>
      <c r="T65"/>
      <c r="U65"/>
      <c r="V65" s="16"/>
    </row>
    <row r="66" spans="2:22" ht="10.15" customHeight="1">
      <c r="B66" s="15"/>
      <c r="C66" s="11"/>
      <c r="D66" s="100"/>
      <c r="E66" s="160"/>
      <c r="F66" s="227" t="s">
        <v>16</v>
      </c>
      <c r="G66" s="11"/>
      <c r="H66" s="398"/>
      <c r="I66" s="398"/>
      <c r="J66" s="398"/>
      <c r="K66" s="398"/>
      <c r="L66" s="398"/>
      <c r="M66" s="398"/>
      <c r="N66" s="125"/>
      <c r="O66" s="199" t="str">
        <f ca="1">IF(OR(ISERROR(VLOOKUP($E$7,Index!$E$44:$G$67,2,FALSE)),ISERROR(J66/I66)),"OK",(IF(AND(J66/I66&gt;=VLOOKUP($E$7,Index!$E$44:$G$67,2,FALSE),OR(VLOOKUP($E$7,Index!$E$44:$G$67,3,FALSE)="",J66/I66&lt;=VLOOKUP($E$7,Index!$E$44:$G$67,3,FALSE))),"OK","ERROR")))</f>
        <v>OK</v>
      </c>
      <c r="P66" s="125"/>
      <c r="Q66"/>
      <c r="R66"/>
      <c r="S66"/>
      <c r="T66"/>
      <c r="U66"/>
      <c r="V66" s="16"/>
    </row>
    <row r="67" spans="2:22" ht="10.15" customHeight="1">
      <c r="B67" s="15"/>
      <c r="C67" s="11"/>
      <c r="D67" s="100"/>
      <c r="E67" s="41"/>
      <c r="F67" s="227" t="s">
        <v>17</v>
      </c>
      <c r="G67" s="11"/>
      <c r="H67" s="398"/>
      <c r="I67" s="398"/>
      <c r="J67" s="398"/>
      <c r="K67" s="398"/>
      <c r="L67" s="398"/>
      <c r="M67" s="398"/>
      <c r="N67" s="125"/>
      <c r="O67" s="199" t="str">
        <f ca="1">IF(OR(ISERROR(VLOOKUP($E$7,Index!$E$44:$G$67,2,FALSE)),ISERROR(J67/I67)),"OK",(IF(AND(J67/I67&gt;=VLOOKUP($E$7,Index!$E$44:$G$67,2,FALSE),OR(VLOOKUP($E$7,Index!$E$44:$G$67,3,FALSE)="",J67/I67&lt;=VLOOKUP($E$7,Index!$E$44:$G$67,3,FALSE))),"OK","ERROR")))</f>
        <v>OK</v>
      </c>
      <c r="P67" s="125"/>
      <c r="Q67"/>
      <c r="R67"/>
      <c r="S67"/>
      <c r="T67"/>
      <c r="U67"/>
      <c r="V67" s="16"/>
    </row>
    <row r="68" spans="2:22" ht="10.15" customHeight="1">
      <c r="B68" s="15"/>
      <c r="C68" s="11"/>
      <c r="D68" s="100"/>
      <c r="E68" s="41"/>
      <c r="F68" s="227" t="s">
        <v>8</v>
      </c>
      <c r="G68" s="11"/>
      <c r="H68" s="398"/>
      <c r="I68" s="398"/>
      <c r="J68" s="398"/>
      <c r="K68" s="398"/>
      <c r="L68" s="398"/>
      <c r="M68" s="398"/>
      <c r="N68" s="125"/>
      <c r="O68" s="199" t="str">
        <f ca="1">IF(OR(ISERROR(VLOOKUP($E$7,Index!$E$44:$G$67,2,FALSE)),ISERROR(J68/I68)),"OK",(IF(AND(J68/I68&gt;=VLOOKUP($E$7,Index!$E$44:$G$67,2,FALSE),OR(VLOOKUP($E$7,Index!$E$44:$G$67,3,FALSE)="",J68/I68&lt;=VLOOKUP($E$7,Index!$E$44:$G$67,3,FALSE))),"OK","ERROR")))</f>
        <v>OK</v>
      </c>
      <c r="P68" s="125"/>
      <c r="Q68"/>
      <c r="R68"/>
      <c r="S68"/>
      <c r="T68"/>
      <c r="U68"/>
      <c r="V68" s="16"/>
    </row>
    <row r="69" spans="2:22" ht="10.15" customHeight="1">
      <c r="B69" s="15"/>
      <c r="C69" s="11"/>
      <c r="D69" s="100"/>
      <c r="E69" s="41"/>
      <c r="F69" s="227"/>
      <c r="G69" s="11"/>
      <c r="H69" s="138"/>
      <c r="I69" s="138"/>
      <c r="J69" s="138"/>
      <c r="K69" s="138"/>
      <c r="L69" s="138"/>
      <c r="M69" s="138"/>
      <c r="N69" s="125"/>
      <c r="O69" s="213"/>
      <c r="P69" s="125"/>
      <c r="Q69"/>
      <c r="R69"/>
      <c r="S69"/>
      <c r="T69"/>
      <c r="U69"/>
      <c r="V69" s="16"/>
    </row>
    <row r="70" spans="2:22" ht="10.15" customHeight="1">
      <c r="B70" s="15"/>
      <c r="C70" s="11"/>
      <c r="D70" s="100"/>
      <c r="E70" s="160"/>
      <c r="F70" s="42" t="s">
        <v>361</v>
      </c>
      <c r="G70" s="11"/>
      <c r="H70" s="139"/>
      <c r="I70" s="139"/>
      <c r="J70" s="139"/>
      <c r="K70" s="139"/>
      <c r="L70" s="139"/>
      <c r="M70" s="139"/>
      <c r="N70" s="125"/>
      <c r="O70" s="200"/>
      <c r="P70" s="125"/>
      <c r="Q70"/>
      <c r="R70"/>
      <c r="S70"/>
      <c r="T70"/>
      <c r="U70"/>
      <c r="V70" s="16"/>
    </row>
    <row r="71" spans="2:22" ht="10.15" customHeight="1">
      <c r="B71" s="15"/>
      <c r="C71" s="11"/>
      <c r="D71" s="100"/>
      <c r="E71" s="160"/>
      <c r="F71" s="227" t="s">
        <v>16</v>
      </c>
      <c r="G71" s="11"/>
      <c r="H71" s="398"/>
      <c r="I71" s="398"/>
      <c r="J71" s="398"/>
      <c r="K71" s="398"/>
      <c r="L71" s="398"/>
      <c r="M71" s="398"/>
      <c r="N71" s="125"/>
      <c r="O71" s="199" t="str">
        <f ca="1">IF(OR(ISERROR(VLOOKUP($E$7,Index!$E$44:$G$67,2,FALSE)),ISERROR(J71/I71)),"OK",(IF(AND(J71/I71&gt;=VLOOKUP($E$7,Index!$E$44:$G$67,2,FALSE),OR(VLOOKUP($E$7,Index!$E$44:$G$67,3,FALSE)="",J71/I71&lt;=VLOOKUP($E$7,Index!$E$44:$G$67,3,FALSE))),"OK","ERROR")))</f>
        <v>OK</v>
      </c>
      <c r="P71" s="125"/>
      <c r="Q71"/>
      <c r="R71"/>
      <c r="S71"/>
      <c r="T71"/>
      <c r="U71"/>
      <c r="V71" s="16"/>
    </row>
    <row r="72" spans="2:22" ht="10.15" customHeight="1">
      <c r="B72" s="15"/>
      <c r="C72" s="11"/>
      <c r="D72" s="100"/>
      <c r="E72" s="41"/>
      <c r="F72" s="227" t="s">
        <v>17</v>
      </c>
      <c r="G72" s="11"/>
      <c r="H72" s="398"/>
      <c r="I72" s="398"/>
      <c r="J72" s="398"/>
      <c r="K72" s="398"/>
      <c r="L72" s="398"/>
      <c r="M72" s="398"/>
      <c r="N72" s="125"/>
      <c r="O72" s="199" t="str">
        <f ca="1">IF(OR(ISERROR(VLOOKUP($E$7,Index!$E$44:$G$67,2,FALSE)),ISERROR(J72/I72)),"OK",(IF(AND(J72/I72&gt;=VLOOKUP($E$7,Index!$E$44:$G$67,2,FALSE),OR(VLOOKUP($E$7,Index!$E$44:$G$67,3,FALSE)="",J72/I72&lt;=VLOOKUP($E$7,Index!$E$44:$G$67,3,FALSE))),"OK","ERROR")))</f>
        <v>OK</v>
      </c>
      <c r="P72" s="125"/>
      <c r="Q72"/>
      <c r="R72"/>
      <c r="S72"/>
      <c r="T72"/>
      <c r="U72"/>
      <c r="V72" s="16"/>
    </row>
    <row r="73" spans="2:22" ht="10.15" customHeight="1">
      <c r="B73" s="15"/>
      <c r="C73" s="11"/>
      <c r="D73" s="100"/>
      <c r="E73" s="41"/>
      <c r="F73" s="227" t="s">
        <v>8</v>
      </c>
      <c r="G73" s="11"/>
      <c r="H73" s="398"/>
      <c r="I73" s="398"/>
      <c r="J73" s="398"/>
      <c r="K73" s="398"/>
      <c r="L73" s="398"/>
      <c r="M73" s="398"/>
      <c r="N73" s="125"/>
      <c r="O73" s="199" t="str">
        <f ca="1">IF(OR(ISERROR(VLOOKUP($E$7,Index!$E$44:$G$67,2,FALSE)),ISERROR(J73/I73)),"OK",(IF(AND(J73/I73&gt;=VLOOKUP($E$7,Index!$E$44:$G$67,2,FALSE),OR(VLOOKUP($E$7,Index!$E$44:$G$67,3,FALSE)="",J73/I73&lt;=VLOOKUP($E$7,Index!$E$44:$G$67,3,FALSE))),"OK","ERROR")))</f>
        <v>OK</v>
      </c>
      <c r="P73" s="125"/>
      <c r="Q73"/>
      <c r="R73"/>
      <c r="S73"/>
      <c r="T73"/>
      <c r="U73"/>
      <c r="V73" s="16"/>
    </row>
    <row r="74" spans="2:22" ht="10.15" customHeight="1">
      <c r="B74" s="15"/>
      <c r="C74" s="11"/>
      <c r="D74" s="161" t="s">
        <v>18</v>
      </c>
      <c r="E74" s="162" t="s">
        <v>19</v>
      </c>
      <c r="F74" s="10"/>
      <c r="G74" s="11"/>
      <c r="H74" s="399"/>
      <c r="I74" s="399"/>
      <c r="J74" s="399"/>
      <c r="K74" s="455" t="s">
        <v>66</v>
      </c>
      <c r="L74" s="399"/>
      <c r="M74" s="399"/>
      <c r="N74" s="125"/>
      <c r="O74" s="201" t="str">
        <f ca="1">IF(OR(ISERROR(VLOOKUP($E$7,Index!$E$44:$G$67,2,FALSE)),ISERROR(J74/I74)),"OK",(IF(AND(J74/I74&gt;=VLOOKUP($E$7,Index!$E$44:$G$67,2,FALSE),OR(VLOOKUP($E$7,Index!$E$44:$G$67,3,FALSE)="",J74/I74&lt;=VLOOKUP($E$7,Index!$E$44:$G$67,3,FALSE))),"OK","ERROR")))</f>
        <v>OK</v>
      </c>
      <c r="P74" s="125"/>
      <c r="Q74"/>
      <c r="R74"/>
      <c r="S74"/>
      <c r="T74"/>
      <c r="U74"/>
      <c r="V74" s="16"/>
    </row>
    <row r="75" spans="2:22" ht="10.15" customHeight="1">
      <c r="B75" s="15"/>
      <c r="C75" s="11"/>
      <c r="D75" s="163" t="s">
        <v>20</v>
      </c>
      <c r="E75" s="164" t="s">
        <v>21</v>
      </c>
      <c r="F75" s="40"/>
      <c r="G75" s="11"/>
      <c r="H75" s="141"/>
      <c r="I75" s="141"/>
      <c r="J75" s="141"/>
      <c r="K75" s="141"/>
      <c r="L75" s="141"/>
      <c r="M75" s="141"/>
      <c r="N75" s="125"/>
      <c r="O75" s="202"/>
      <c r="P75" s="125"/>
      <c r="Q75"/>
      <c r="R75"/>
      <c r="S75"/>
      <c r="T75"/>
      <c r="U75"/>
      <c r="V75" s="16"/>
    </row>
    <row r="76" spans="2:22" ht="10.15" customHeight="1">
      <c r="B76" s="15"/>
      <c r="C76" s="11"/>
      <c r="D76" s="100"/>
      <c r="E76" s="11"/>
      <c r="F76" s="42" t="s">
        <v>22</v>
      </c>
      <c r="G76" s="11"/>
      <c r="H76" s="398"/>
      <c r="I76" s="398"/>
      <c r="J76" s="398"/>
      <c r="K76" s="402" t="s">
        <v>66</v>
      </c>
      <c r="L76" s="398"/>
      <c r="M76" s="398"/>
      <c r="N76" s="125"/>
      <c r="O76" s="199" t="str">
        <f ca="1">IF(OR(ISERROR(VLOOKUP($E$7,Index!$E$44:$G$67,2,FALSE)),ISERROR(J76/I76)),"OK",(IF(AND(J76/I76&gt;=VLOOKUP($E$7,Index!$E$44:$G$67,2,FALSE),OR(VLOOKUP($E$7,Index!$E$44:$G$67,3,FALSE)="",J76/I76&lt;=VLOOKUP($E$7,Index!$E$44:$G$67,3,FALSE))),"OK","ERROR")))</f>
        <v>OK</v>
      </c>
      <c r="P76" s="125"/>
      <c r="Q76"/>
      <c r="R76"/>
      <c r="S76"/>
      <c r="T76"/>
      <c r="U76"/>
      <c r="V76" s="16"/>
    </row>
    <row r="77" spans="2:22" ht="10.15" customHeight="1">
      <c r="B77" s="15"/>
      <c r="C77" s="11"/>
      <c r="D77" s="100"/>
      <c r="E77" s="11"/>
      <c r="F77" s="42" t="s">
        <v>23</v>
      </c>
      <c r="G77" s="11"/>
      <c r="H77" s="398"/>
      <c r="I77" s="398"/>
      <c r="J77" s="398"/>
      <c r="K77" s="402" t="s">
        <v>66</v>
      </c>
      <c r="L77" s="398"/>
      <c r="M77" s="398"/>
      <c r="N77" s="125"/>
      <c r="O77" s="199" t="str">
        <f ca="1">IF(OR(ISERROR(VLOOKUP($E$7,Index!$E$44:$G$67,2,FALSE)),ISERROR(J77/I77)),"OK",(IF(AND(J77/I77&gt;=VLOOKUP($E$7,Index!$E$44:$G$67,2,FALSE),OR(VLOOKUP($E$7,Index!$E$44:$G$67,3,FALSE)="",J77/I77&lt;=VLOOKUP($E$7,Index!$E$44:$G$67,3,FALSE))),"OK","ERROR")))</f>
        <v>OK</v>
      </c>
      <c r="P77" s="125"/>
      <c r="Q77"/>
      <c r="R77"/>
      <c r="S77"/>
      <c r="T77"/>
      <c r="U77"/>
      <c r="V77" s="16"/>
    </row>
    <row r="78" spans="2:22" ht="10.15" customHeight="1">
      <c r="B78" s="15"/>
      <c r="C78" s="11"/>
      <c r="D78" s="100"/>
      <c r="E78" s="11"/>
      <c r="F78" s="42" t="s">
        <v>57</v>
      </c>
      <c r="G78" s="11"/>
      <c r="H78" s="398"/>
      <c r="I78" s="398"/>
      <c r="J78" s="398"/>
      <c r="K78" s="402" t="s">
        <v>66</v>
      </c>
      <c r="L78" s="398"/>
      <c r="M78" s="398"/>
      <c r="N78" s="125"/>
      <c r="O78" s="199" t="str">
        <f ca="1">IF(OR(ISERROR(VLOOKUP($E$7,Index!$E$44:$G$67,2,FALSE)),ISERROR(J78/I78)),"OK",(IF(AND(J78/I78&gt;=VLOOKUP($E$7,Index!$E$44:$G$67,2,FALSE),OR(VLOOKUP($E$7,Index!$E$44:$G$67,3,FALSE)="",J78/I78&lt;=VLOOKUP($E$7,Index!$E$44:$G$67,3,FALSE))),"OK","ERROR")))</f>
        <v>OK</v>
      </c>
      <c r="P78" s="125"/>
      <c r="Q78"/>
      <c r="R78"/>
      <c r="S78"/>
      <c r="T78"/>
      <c r="U78"/>
      <c r="V78" s="16"/>
    </row>
    <row r="79" spans="2:22" ht="10.15" customHeight="1">
      <c r="B79" s="15"/>
      <c r="C79" s="11"/>
      <c r="D79" s="100"/>
      <c r="E79" s="11"/>
      <c r="F79" s="42" t="s">
        <v>32</v>
      </c>
      <c r="G79" s="11"/>
      <c r="H79" s="398"/>
      <c r="I79" s="398"/>
      <c r="J79" s="398"/>
      <c r="K79" s="402" t="s">
        <v>66</v>
      </c>
      <c r="L79" s="398"/>
      <c r="M79" s="398"/>
      <c r="N79" s="125"/>
      <c r="O79" s="199" t="str">
        <f ca="1">IF(OR(ISERROR(VLOOKUP($E$7,Index!$E$44:$G$67,2,FALSE)),ISERROR(J79/I79)),"OK",(IF(AND(J79/I79&gt;=VLOOKUP($E$7,Index!$E$44:$G$67,2,FALSE),OR(VLOOKUP($E$7,Index!$E$44:$G$67,3,FALSE)="",J79/I79&lt;=VLOOKUP($E$7,Index!$E$44:$G$67,3,FALSE))),"OK","ERROR")))</f>
        <v>OK</v>
      </c>
      <c r="P79" s="125"/>
      <c r="Q79"/>
      <c r="R79"/>
      <c r="S79"/>
      <c r="T79"/>
      <c r="U79"/>
      <c r="V79" s="16"/>
    </row>
    <row r="80" spans="2:22" ht="10.15" customHeight="1">
      <c r="B80" s="15"/>
      <c r="C80" s="11"/>
      <c r="D80" s="100"/>
      <c r="E80" s="11"/>
      <c r="F80" s="42" t="s">
        <v>8</v>
      </c>
      <c r="G80" s="11"/>
      <c r="H80" s="398"/>
      <c r="I80" s="398"/>
      <c r="J80" s="398"/>
      <c r="K80" s="402" t="s">
        <v>66</v>
      </c>
      <c r="L80" s="398"/>
      <c r="M80" s="398"/>
      <c r="N80" s="125"/>
      <c r="O80" s="199" t="str">
        <f ca="1">IF(OR(ISERROR(VLOOKUP($E$7,Index!$E$44:$G$67,2,FALSE)),ISERROR(J80/I80)),"OK",(IF(AND(J80/I80&gt;=VLOOKUP($E$7,Index!$E$44:$G$67,2,FALSE),OR(VLOOKUP($E$7,Index!$E$44:$G$67,3,FALSE)="",J80/I80&lt;=VLOOKUP($E$7,Index!$E$44:$G$67,3,FALSE))),"OK","ERROR")))</f>
        <v>OK</v>
      </c>
      <c r="P80" s="125"/>
      <c r="Q80"/>
      <c r="R80"/>
      <c r="S80"/>
      <c r="T80"/>
      <c r="U80"/>
      <c r="V80" s="16"/>
    </row>
    <row r="81" spans="2:22" ht="10.15" customHeight="1">
      <c r="B81" s="15"/>
      <c r="C81" s="11"/>
      <c r="D81" s="161" t="s">
        <v>24</v>
      </c>
      <c r="E81" s="162" t="s">
        <v>25</v>
      </c>
      <c r="F81" s="10"/>
      <c r="G81" s="11"/>
      <c r="H81" s="399"/>
      <c r="I81" s="399"/>
      <c r="J81" s="399"/>
      <c r="K81" s="455" t="s">
        <v>66</v>
      </c>
      <c r="L81" s="399"/>
      <c r="M81" s="399"/>
      <c r="N81" s="125"/>
      <c r="O81" s="201" t="str">
        <f ca="1">IF(OR(ISERROR(VLOOKUP($E$7,Index!$E$44:$G$67,2,FALSE)),ISERROR(J81/I81)),"OK",(IF(AND(J81/I81&gt;=VLOOKUP($E$7,Index!$E$44:$G$67,2,FALSE),OR(VLOOKUP($E$7,Index!$E$44:$G$67,3,FALSE)="",J81/I81&lt;=VLOOKUP($E$7,Index!$E$44:$G$67,3,FALSE))),"OK","ERROR")))</f>
        <v>OK</v>
      </c>
      <c r="P81" s="125"/>
      <c r="Q81"/>
      <c r="R81"/>
      <c r="S81"/>
      <c r="T81"/>
      <c r="U81"/>
      <c r="V81" s="16"/>
    </row>
    <row r="82" spans="2:22" ht="10.15" customHeight="1">
      <c r="B82" s="15"/>
      <c r="C82" s="11"/>
      <c r="D82" s="161" t="s">
        <v>26</v>
      </c>
      <c r="E82" s="162" t="s">
        <v>27</v>
      </c>
      <c r="F82" s="10"/>
      <c r="G82" s="11"/>
      <c r="H82" s="399"/>
      <c r="I82" s="399"/>
      <c r="J82" s="399"/>
      <c r="K82" s="455" t="s">
        <v>66</v>
      </c>
      <c r="L82" s="399"/>
      <c r="M82" s="399"/>
      <c r="N82" s="125"/>
      <c r="O82" s="201" t="str">
        <f ca="1">IF(OR(ISERROR(VLOOKUP($E$7,Index!$E$44:$G$67,2,FALSE)),ISERROR(J82/I82)),"OK",(IF(AND(J82/I82&gt;=VLOOKUP($E$7,Index!$E$44:$G$67,2,FALSE),OR(VLOOKUP($E$7,Index!$E$44:$G$67,3,FALSE)="",J82/I82&lt;=VLOOKUP($E$7,Index!$E$44:$G$67,3,FALSE))),"OK","ERROR")))</f>
        <v>OK</v>
      </c>
      <c r="P82" s="125"/>
      <c r="Q82"/>
      <c r="R82"/>
      <c r="S82"/>
      <c r="T82"/>
      <c r="U82"/>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c r="R86"/>
      <c r="S86"/>
      <c r="T86"/>
      <c r="U86"/>
      <c r="V86" s="16"/>
    </row>
    <row r="87" spans="2:22" ht="41.45" customHeight="1">
      <c r="B87" s="15"/>
      <c r="C87" s="11"/>
      <c r="D87" s="155" t="s">
        <v>0</v>
      </c>
      <c r="E87" s="188" t="s">
        <v>11</v>
      </c>
      <c r="F87" s="156"/>
      <c r="G87" s="11"/>
      <c r="H87" s="158" t="s">
        <v>58</v>
      </c>
      <c r="I87" s="158" t="s">
        <v>70</v>
      </c>
      <c r="J87" s="335" t="s">
        <v>550</v>
      </c>
      <c r="K87" s="158" t="s">
        <v>12</v>
      </c>
      <c r="L87" s="158" t="s">
        <v>13</v>
      </c>
      <c r="M87" s="158" t="s">
        <v>14</v>
      </c>
      <c r="N87" s="205"/>
      <c r="O87" s="158" t="s">
        <v>641</v>
      </c>
      <c r="P87" s="205"/>
      <c r="Q87"/>
      <c r="R87"/>
      <c r="S87"/>
      <c r="T87"/>
      <c r="U87"/>
      <c r="V87" s="16"/>
    </row>
    <row r="88" spans="2:22" ht="10.15" customHeight="1">
      <c r="B88" s="15"/>
      <c r="C88" s="11"/>
      <c r="D88" s="97"/>
      <c r="E88" s="39"/>
      <c r="F88" s="40"/>
      <c r="G88" s="11"/>
      <c r="H88" s="98"/>
      <c r="I88" s="98"/>
      <c r="J88" s="98" t="s">
        <v>54</v>
      </c>
      <c r="K88" s="98" t="s">
        <v>54</v>
      </c>
      <c r="L88" s="98" t="s">
        <v>54</v>
      </c>
      <c r="M88" s="98" t="s">
        <v>54</v>
      </c>
      <c r="N88" s="126"/>
      <c r="O88" s="204"/>
      <c r="P88" s="126"/>
      <c r="Q88"/>
      <c r="R88"/>
      <c r="S88"/>
      <c r="T88"/>
      <c r="U88"/>
      <c r="V88" s="16"/>
    </row>
    <row r="89" spans="2:22" ht="10.15" customHeight="1">
      <c r="B89" s="15"/>
      <c r="C89" s="11"/>
      <c r="D89" s="159" t="s">
        <v>28</v>
      </c>
      <c r="E89" s="160" t="s">
        <v>108</v>
      </c>
      <c r="F89" s="42"/>
      <c r="G89" s="11"/>
      <c r="H89" s="398"/>
      <c r="I89" s="398"/>
      <c r="J89" s="398"/>
      <c r="K89" s="398"/>
      <c r="L89" s="398"/>
      <c r="M89" s="398"/>
      <c r="N89" s="125"/>
      <c r="O89" s="199" t="str">
        <f ca="1">IF(OR(ISERROR(VLOOKUP($E$7,Index!$E$44:$G$67,2,FALSE)),ISERROR(J89/I89)),"OK",(IF(AND(J89/I89&gt;=VLOOKUP($E$7,Index!$E$44:$G$67,2,FALSE),OR(VLOOKUP($E$7,Index!$E$44:$G$67,3,FALSE)="",J89/I89&lt;=VLOOKUP($E$7,Index!$E$44:$G$67,3,FALSE))),"OK","ERROR")))</f>
        <v>OK</v>
      </c>
      <c r="P89" s="125"/>
      <c r="Q89"/>
      <c r="R89"/>
      <c r="S89"/>
      <c r="T89"/>
      <c r="U89"/>
      <c r="V89" s="16"/>
    </row>
    <row r="90" spans="2:22" ht="10.15" customHeight="1">
      <c r="B90" s="15"/>
      <c r="C90" s="11"/>
      <c r="D90" s="163" t="s">
        <v>30</v>
      </c>
      <c r="E90" s="214" t="s">
        <v>109</v>
      </c>
      <c r="F90" s="40"/>
      <c r="G90" s="11"/>
      <c r="H90" s="141"/>
      <c r="I90" s="141"/>
      <c r="J90" s="141"/>
      <c r="K90" s="141"/>
      <c r="L90" s="141"/>
      <c r="M90" s="141"/>
      <c r="N90" s="125"/>
      <c r="O90" s="202"/>
      <c r="P90" s="125"/>
      <c r="Q90"/>
      <c r="R90"/>
      <c r="S90"/>
      <c r="T90"/>
      <c r="U90"/>
      <c r="V90" s="16"/>
    </row>
    <row r="91" spans="2:22" ht="10.15" customHeight="1">
      <c r="B91" s="15"/>
      <c r="C91" s="11"/>
      <c r="D91" s="100"/>
      <c r="E91" s="41"/>
      <c r="F91" s="42" t="s">
        <v>110</v>
      </c>
      <c r="G91" s="11"/>
      <c r="H91" s="398"/>
      <c r="I91" s="398"/>
      <c r="J91" s="398"/>
      <c r="K91" s="402" t="s">
        <v>66</v>
      </c>
      <c r="L91" s="398"/>
      <c r="M91" s="398"/>
      <c r="N91" s="125"/>
      <c r="O91" s="199" t="str">
        <f ca="1">IF(OR(ISERROR(VLOOKUP($E$7,Index!$E$44:$G$67,2,FALSE)),ISERROR(J91/I91)),"OK",(IF(AND(J91/I91&gt;=VLOOKUP($E$7,Index!$E$44:$G$67,2,FALSE),OR(VLOOKUP($E$7,Index!$E$44:$G$67,3,FALSE)="",J91/I91&lt;=VLOOKUP($E$7,Index!$E$44:$G$67,3,FALSE))),"OK","ERROR")))</f>
        <v>OK</v>
      </c>
      <c r="P91" s="125"/>
      <c r="Q91"/>
      <c r="R91"/>
      <c r="S91"/>
      <c r="T91"/>
      <c r="U91"/>
      <c r="V91" s="16"/>
    </row>
    <row r="92" spans="2:22" ht="10.15" customHeight="1">
      <c r="B92" s="15"/>
      <c r="C92" s="11"/>
      <c r="D92" s="99"/>
      <c r="E92" s="43"/>
      <c r="F92" s="44" t="s">
        <v>111</v>
      </c>
      <c r="G92" s="11"/>
      <c r="H92" s="400"/>
      <c r="I92" s="400"/>
      <c r="J92" s="400"/>
      <c r="K92" s="461" t="s">
        <v>66</v>
      </c>
      <c r="L92" s="400"/>
      <c r="M92" s="400"/>
      <c r="N92" s="125"/>
      <c r="O92" s="203" t="str">
        <f ca="1">IF(OR(ISERROR(VLOOKUP($E$7,Index!$E$44:$G$67,2,FALSE)),ISERROR(J92/I92)),"OK",(IF(AND(J92/I92&gt;=VLOOKUP($E$7,Index!$E$44:$G$67,2,FALSE),OR(VLOOKUP($E$7,Index!$E$44:$G$67,3,FALSE)="",J92/I92&lt;=VLOOKUP($E$7,Index!$E$44:$G$67,3,FALSE))),"OK","ERROR")))</f>
        <v>OK</v>
      </c>
      <c r="P92" s="125"/>
      <c r="Q92"/>
      <c r="R92"/>
      <c r="S92"/>
      <c r="T92"/>
      <c r="U92"/>
      <c r="V92" s="16"/>
    </row>
    <row r="93" spans="2:22" ht="10.15" customHeight="1">
      <c r="B93" s="15"/>
      <c r="C93" s="11"/>
      <c r="D93" s="163" t="s">
        <v>31</v>
      </c>
      <c r="E93" s="214" t="s">
        <v>112</v>
      </c>
      <c r="F93" s="40"/>
      <c r="G93" s="11"/>
      <c r="H93" s="141"/>
      <c r="I93" s="141"/>
      <c r="J93" s="141"/>
      <c r="K93" s="141"/>
      <c r="L93" s="141"/>
      <c r="M93" s="141"/>
      <c r="N93" s="125"/>
      <c r="O93" s="202"/>
      <c r="P93" s="125"/>
      <c r="Q93"/>
      <c r="R93"/>
      <c r="S93"/>
      <c r="T93"/>
      <c r="U93"/>
      <c r="V93" s="16"/>
    </row>
    <row r="94" spans="2:22" ht="10.15" customHeight="1">
      <c r="B94" s="15"/>
      <c r="C94" s="11"/>
      <c r="D94" s="100"/>
      <c r="E94" s="41"/>
      <c r="F94" s="42" t="s">
        <v>110</v>
      </c>
      <c r="G94" s="11"/>
      <c r="H94" s="398"/>
      <c r="I94" s="398"/>
      <c r="J94" s="398"/>
      <c r="K94" s="402" t="s">
        <v>66</v>
      </c>
      <c r="L94" s="398"/>
      <c r="M94" s="398"/>
      <c r="N94" s="125"/>
      <c r="O94" s="199" t="str">
        <f ca="1">IF(OR(ISERROR(VLOOKUP($E$7,Index!$E$44:$G$67,2,FALSE)),ISERROR(J94/I94)),"OK",(IF(AND(J94/I94&gt;=VLOOKUP($E$7,Index!$E$44:$G$67,2,FALSE),OR(VLOOKUP($E$7,Index!$E$44:$G$67,3,FALSE)="",J94/I94&lt;=VLOOKUP($E$7,Index!$E$44:$G$67,3,FALSE))),"OK","ERROR")))</f>
        <v>OK</v>
      </c>
      <c r="P94" s="125"/>
      <c r="Q94"/>
      <c r="R94"/>
      <c r="S94"/>
      <c r="T94"/>
      <c r="U94"/>
      <c r="V94" s="16"/>
    </row>
    <row r="95" spans="2:22" ht="10.15" customHeight="1">
      <c r="B95" s="15"/>
      <c r="C95" s="11"/>
      <c r="D95" s="99"/>
      <c r="E95" s="43"/>
      <c r="F95" s="44" t="s">
        <v>111</v>
      </c>
      <c r="G95" s="11"/>
      <c r="H95" s="400"/>
      <c r="I95" s="400"/>
      <c r="J95" s="400"/>
      <c r="K95" s="461" t="s">
        <v>66</v>
      </c>
      <c r="L95" s="400"/>
      <c r="M95" s="400"/>
      <c r="N95" s="125"/>
      <c r="O95" s="203" t="str">
        <f ca="1">IF(OR(ISERROR(VLOOKUP($E$7,Index!$E$44:$G$67,2,FALSE)),ISERROR(J95/I95)),"OK",(IF(AND(J95/I95&gt;=VLOOKUP($E$7,Index!$E$44:$G$67,2,FALSE),OR(VLOOKUP($E$7,Index!$E$44:$G$67,3,FALSE)="",J95/I95&lt;=VLOOKUP($E$7,Index!$E$44:$G$67,3,FALSE))),"OK","ERROR")))</f>
        <v>OK</v>
      </c>
      <c r="P95" s="125"/>
      <c r="Q95"/>
      <c r="R95"/>
      <c r="S95"/>
      <c r="T95"/>
      <c r="U95"/>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c r="R99"/>
      <c r="S99"/>
      <c r="T99"/>
      <c r="U99"/>
      <c r="V99" s="16"/>
    </row>
    <row r="100" spans="2:22" ht="41.45" customHeight="1">
      <c r="B100" s="15"/>
      <c r="C100" s="11"/>
      <c r="D100" s="155" t="s">
        <v>0</v>
      </c>
      <c r="E100" s="188" t="s">
        <v>11</v>
      </c>
      <c r="F100" s="156"/>
      <c r="G100" s="11"/>
      <c r="H100" s="158" t="s">
        <v>58</v>
      </c>
      <c r="I100" s="158" t="s">
        <v>70</v>
      </c>
      <c r="J100" s="335" t="s">
        <v>429</v>
      </c>
      <c r="K100" s="158" t="s">
        <v>12</v>
      </c>
      <c r="L100" s="158" t="s">
        <v>13</v>
      </c>
      <c r="M100" s="158" t="s">
        <v>14</v>
      </c>
      <c r="N100" s="205"/>
      <c r="O100" s="158" t="s">
        <v>641</v>
      </c>
      <c r="P100" s="205"/>
      <c r="Q100"/>
      <c r="R100"/>
      <c r="S100"/>
      <c r="T100"/>
      <c r="U100"/>
      <c r="V100" s="16"/>
    </row>
    <row r="101" spans="2:22" ht="10.15" customHeight="1">
      <c r="B101" s="15"/>
      <c r="C101" s="11"/>
      <c r="D101" s="97"/>
      <c r="E101" s="39"/>
      <c r="F101" s="40"/>
      <c r="G101" s="11"/>
      <c r="H101" s="98"/>
      <c r="I101" s="98"/>
      <c r="J101" s="131" t="s">
        <v>54</v>
      </c>
      <c r="K101" s="131" t="s">
        <v>54</v>
      </c>
      <c r="L101" s="131" t="s">
        <v>54</v>
      </c>
      <c r="M101" s="131" t="s">
        <v>54</v>
      </c>
      <c r="N101" s="205"/>
      <c r="O101" s="196" t="s">
        <v>54</v>
      </c>
      <c r="P101" s="205"/>
      <c r="Q101"/>
      <c r="R101"/>
      <c r="S101"/>
      <c r="T101"/>
      <c r="U101"/>
      <c r="V101" s="16"/>
    </row>
    <row r="102" spans="2:22" ht="10.15" customHeight="1">
      <c r="B102" s="15"/>
      <c r="C102" s="11"/>
      <c r="D102" s="159" t="s">
        <v>56</v>
      </c>
      <c r="E102" s="160" t="s">
        <v>2</v>
      </c>
      <c r="F102" s="42"/>
      <c r="G102" s="11"/>
      <c r="H102" s="135"/>
      <c r="I102" s="135"/>
      <c r="J102" s="132"/>
      <c r="K102" s="132"/>
      <c r="L102" s="132"/>
      <c r="M102" s="132"/>
      <c r="N102" s="205"/>
      <c r="O102" s="197"/>
      <c r="P102" s="205"/>
      <c r="Q102"/>
      <c r="R102"/>
      <c r="S102"/>
      <c r="T102"/>
      <c r="U102"/>
      <c r="V102" s="16"/>
    </row>
    <row r="103" spans="2:22" ht="10.15" customHeight="1">
      <c r="B103" s="15"/>
      <c r="C103" s="11"/>
      <c r="D103" s="159"/>
      <c r="E103" s="160"/>
      <c r="F103" s="42" t="s">
        <v>360</v>
      </c>
      <c r="G103" s="11"/>
      <c r="H103" s="135"/>
      <c r="I103" s="135"/>
      <c r="J103" s="132"/>
      <c r="K103" s="132"/>
      <c r="L103" s="132"/>
      <c r="M103" s="132"/>
      <c r="N103" s="205"/>
      <c r="O103" s="197"/>
      <c r="P103" s="205"/>
      <c r="Q103"/>
      <c r="R103"/>
      <c r="S103"/>
      <c r="T103"/>
      <c r="U103"/>
      <c r="V103" s="16"/>
    </row>
    <row r="104" spans="2:22" ht="10.15" customHeight="1">
      <c r="B104" s="15"/>
      <c r="C104" s="11"/>
      <c r="D104" s="100"/>
      <c r="E104" s="41"/>
      <c r="F104" s="226" t="s">
        <v>3</v>
      </c>
      <c r="G104" s="11"/>
      <c r="H104" s="139"/>
      <c r="I104" s="139"/>
      <c r="J104" s="139"/>
      <c r="K104" s="139"/>
      <c r="L104" s="139"/>
      <c r="M104" s="139"/>
      <c r="N104" s="125"/>
      <c r="O104" s="200"/>
      <c r="P104" s="125"/>
      <c r="Q104"/>
      <c r="R104"/>
      <c r="S104"/>
      <c r="T104"/>
      <c r="U104"/>
      <c r="V104" s="16"/>
    </row>
    <row r="105" spans="2:22" ht="10.15" customHeight="1">
      <c r="B105" s="15"/>
      <c r="C105" s="11"/>
      <c r="D105" s="100"/>
      <c r="E105" s="41"/>
      <c r="F105" s="227" t="s">
        <v>6</v>
      </c>
      <c r="G105" s="11"/>
      <c r="H105" s="398"/>
      <c r="I105" s="398"/>
      <c r="J105" s="398"/>
      <c r="K105" s="398"/>
      <c r="L105" s="398"/>
      <c r="M105" s="398"/>
      <c r="N105" s="125"/>
      <c r="O105" s="199" t="str">
        <f ca="1">IF(OR(ISERROR(VLOOKUP($E$7,Index!$E$44:$G$67,2,FALSE)),ISERROR(J105/I105)),"OK",(IF(AND(J105/I105&gt;=VLOOKUP($E$7,Index!$E$44:$G$67,2,FALSE),OR(VLOOKUP($E$7,Index!$E$44:$G$67,3,FALSE)="",J105/I105&lt;=VLOOKUP($E$7,Index!$E$44:$G$67,3,FALSE))),"OK","ERROR")))</f>
        <v>OK</v>
      </c>
      <c r="P105" s="125"/>
      <c r="Q105"/>
      <c r="R105"/>
      <c r="S105"/>
      <c r="T105"/>
      <c r="U105"/>
      <c r="V105" s="16"/>
    </row>
    <row r="106" spans="2:22" ht="10.15" customHeight="1">
      <c r="B106" s="15"/>
      <c r="C106" s="11"/>
      <c r="D106" s="100"/>
      <c r="E106" s="41"/>
      <c r="F106" s="227" t="s">
        <v>7</v>
      </c>
      <c r="G106" s="11"/>
      <c r="H106" s="398"/>
      <c r="I106" s="398"/>
      <c r="J106" s="398"/>
      <c r="K106" s="398"/>
      <c r="L106" s="398"/>
      <c r="M106" s="398"/>
      <c r="N106" s="125"/>
      <c r="O106" s="199" t="str">
        <f ca="1">IF(OR(ISERROR(VLOOKUP($E$7,Index!$E$44:$G$67,2,FALSE)),ISERROR(J106/I106)),"OK",(IF(AND(J106/I106&gt;=VLOOKUP($E$7,Index!$E$44:$G$67,2,FALSE),OR(VLOOKUP($E$7,Index!$E$44:$G$67,3,FALSE)="",J106/I106&lt;=VLOOKUP($E$7,Index!$E$44:$G$67,3,FALSE))),"OK","ERROR")))</f>
        <v>OK</v>
      </c>
      <c r="P106" s="125"/>
      <c r="Q106"/>
      <c r="R106"/>
      <c r="S106"/>
      <c r="T106"/>
      <c r="U106"/>
      <c r="V106" s="16"/>
    </row>
    <row r="107" spans="2:22" ht="10.15" customHeight="1">
      <c r="B107" s="15"/>
      <c r="C107" s="11"/>
      <c r="D107" s="100"/>
      <c r="E107" s="41"/>
      <c r="F107" s="227" t="s">
        <v>8</v>
      </c>
      <c r="G107" s="11"/>
      <c r="H107" s="398"/>
      <c r="I107" s="398"/>
      <c r="J107" s="398"/>
      <c r="K107" s="398"/>
      <c r="L107" s="398"/>
      <c r="M107" s="398"/>
      <c r="N107" s="125"/>
      <c r="O107" s="199" t="str">
        <f ca="1">IF(OR(ISERROR(VLOOKUP($E$7,Index!$E$44:$G$67,2,FALSE)),ISERROR(J107/I107)),"OK",(IF(AND(J107/I107&gt;=VLOOKUP($E$7,Index!$E$44:$G$67,2,FALSE),OR(VLOOKUP($E$7,Index!$E$44:$G$67,3,FALSE)="",J107/I107&lt;=VLOOKUP($E$7,Index!$E$44:$G$67,3,FALSE))),"OK","ERROR")))</f>
        <v>OK</v>
      </c>
      <c r="P107" s="125"/>
      <c r="Q107"/>
      <c r="R107"/>
      <c r="S107"/>
      <c r="T107"/>
      <c r="U107"/>
      <c r="V107" s="16"/>
    </row>
    <row r="108" spans="2:22" ht="10.15" customHeight="1">
      <c r="B108" s="15"/>
      <c r="C108" s="11"/>
      <c r="D108" s="100"/>
      <c r="E108" s="41"/>
      <c r="F108" s="227"/>
      <c r="G108" s="11"/>
      <c r="H108" s="138"/>
      <c r="I108" s="138"/>
      <c r="J108" s="138"/>
      <c r="K108" s="138"/>
      <c r="L108" s="138"/>
      <c r="M108" s="138"/>
      <c r="N108" s="125"/>
      <c r="O108" s="213"/>
      <c r="P108" s="125"/>
      <c r="Q108"/>
      <c r="R108"/>
      <c r="S108"/>
      <c r="T108"/>
      <c r="U108"/>
      <c r="V108" s="16"/>
    </row>
    <row r="109" spans="2:22" ht="10.15" customHeight="1">
      <c r="B109" s="15"/>
      <c r="C109" s="11"/>
      <c r="D109" s="100"/>
      <c r="E109" s="41"/>
      <c r="F109" s="226" t="s">
        <v>9</v>
      </c>
      <c r="G109" s="11"/>
      <c r="H109" s="139"/>
      <c r="I109" s="139"/>
      <c r="J109" s="139"/>
      <c r="K109" s="139"/>
      <c r="L109" s="139"/>
      <c r="M109" s="139"/>
      <c r="N109" s="125"/>
      <c r="O109" s="200"/>
      <c r="P109" s="125"/>
      <c r="Q109"/>
      <c r="R109"/>
      <c r="S109"/>
      <c r="T109"/>
      <c r="U109"/>
      <c r="V109" s="16"/>
    </row>
    <row r="110" spans="2:22" ht="10.15" customHeight="1">
      <c r="B110" s="15"/>
      <c r="C110" s="11"/>
      <c r="D110" s="100"/>
      <c r="E110" s="41"/>
      <c r="F110" s="227" t="s">
        <v>22</v>
      </c>
      <c r="G110" s="11"/>
      <c r="H110" s="398"/>
      <c r="I110" s="398"/>
      <c r="J110" s="398"/>
      <c r="K110" s="398"/>
      <c r="L110" s="398"/>
      <c r="M110" s="398"/>
      <c r="N110" s="125"/>
      <c r="O110" s="199" t="str">
        <f ca="1">IF(OR(ISERROR(VLOOKUP($E$7,Index!$E$44:$G$67,2,FALSE)),ISERROR(J110/I110)),"OK",(IF(AND(J110/I110&gt;=VLOOKUP($E$7,Index!$E$44:$G$67,2,FALSE),OR(VLOOKUP($E$7,Index!$E$44:$G$67,3,FALSE)="",J110/I110&lt;=VLOOKUP($E$7,Index!$E$44:$G$67,3,FALSE))),"OK","ERROR")))</f>
        <v>OK</v>
      </c>
      <c r="P110" s="125"/>
      <c r="Q110"/>
      <c r="R110"/>
      <c r="S110"/>
      <c r="T110"/>
      <c r="U110"/>
      <c r="V110" s="16"/>
    </row>
    <row r="111" spans="2:22" ht="10.15" customHeight="1">
      <c r="B111" s="15"/>
      <c r="C111" s="11"/>
      <c r="D111" s="100"/>
      <c r="E111" s="41"/>
      <c r="F111" s="227" t="s">
        <v>23</v>
      </c>
      <c r="G111" s="11"/>
      <c r="H111" s="398"/>
      <c r="I111" s="398"/>
      <c r="J111" s="398"/>
      <c r="K111" s="402" t="s">
        <v>66</v>
      </c>
      <c r="L111" s="398"/>
      <c r="M111" s="398"/>
      <c r="N111" s="125"/>
      <c r="O111" s="199" t="str">
        <f ca="1">IF(OR(ISERROR(VLOOKUP($E$7,Index!$E$44:$G$67,2,FALSE)),ISERROR(J111/I111)),"OK",(IF(AND(J111/I111&gt;=VLOOKUP($E$7,Index!$E$44:$G$67,2,FALSE),OR(VLOOKUP($E$7,Index!$E$44:$G$67,3,FALSE)="",J111/I111&lt;=VLOOKUP($E$7,Index!$E$44:$G$67,3,FALSE))),"OK","ERROR")))</f>
        <v>OK</v>
      </c>
      <c r="P111" s="125"/>
      <c r="Q111"/>
      <c r="R111"/>
      <c r="S111"/>
      <c r="T111"/>
      <c r="U111"/>
      <c r="V111" s="16"/>
    </row>
    <row r="112" spans="2:22" ht="10.15" customHeight="1">
      <c r="B112" s="15"/>
      <c r="C112" s="11"/>
      <c r="D112" s="100"/>
      <c r="E112" s="41"/>
      <c r="F112" s="227" t="s">
        <v>57</v>
      </c>
      <c r="G112" s="11"/>
      <c r="H112" s="398"/>
      <c r="I112" s="398"/>
      <c r="J112" s="398"/>
      <c r="K112" s="402" t="s">
        <v>66</v>
      </c>
      <c r="L112" s="398"/>
      <c r="M112" s="398"/>
      <c r="N112" s="125"/>
      <c r="O112" s="199" t="str">
        <f ca="1">IF(OR(ISERROR(VLOOKUP($E$7,Index!$E$44:$G$67,2,FALSE)),ISERROR(J112/I112)),"OK",(IF(AND(J112/I112&gt;=VLOOKUP($E$7,Index!$E$44:$G$67,2,FALSE),OR(VLOOKUP($E$7,Index!$E$44:$G$67,3,FALSE)="",J112/I112&lt;=VLOOKUP($E$7,Index!$E$44:$G$67,3,FALSE))),"OK","ERROR")))</f>
        <v>OK</v>
      </c>
      <c r="P112" s="125"/>
      <c r="Q112"/>
      <c r="R112"/>
      <c r="S112"/>
      <c r="T112"/>
      <c r="U112"/>
      <c r="V112" s="16"/>
    </row>
    <row r="113" spans="2:22" ht="10.15" customHeight="1">
      <c r="B113" s="15"/>
      <c r="C113" s="11"/>
      <c r="D113" s="100"/>
      <c r="E113" s="41"/>
      <c r="F113" s="227" t="s">
        <v>32</v>
      </c>
      <c r="G113" s="11"/>
      <c r="H113" s="398"/>
      <c r="I113" s="398"/>
      <c r="J113" s="398"/>
      <c r="K113" s="402" t="s">
        <v>66</v>
      </c>
      <c r="L113" s="398"/>
      <c r="M113" s="398"/>
      <c r="N113" s="125"/>
      <c r="O113" s="199" t="str">
        <f ca="1">IF(OR(ISERROR(VLOOKUP($E$7,Index!$E$44:$G$67,2,FALSE)),ISERROR(J113/I113)),"OK",(IF(AND(J113/I113&gt;=VLOOKUP($E$7,Index!$E$44:$G$67,2,FALSE),OR(VLOOKUP($E$7,Index!$E$44:$G$67,3,FALSE)="",J113/I113&lt;=VLOOKUP($E$7,Index!$E$44:$G$67,3,FALSE))),"OK","ERROR")))</f>
        <v>OK</v>
      </c>
      <c r="P113" s="125"/>
      <c r="Q113"/>
      <c r="R113"/>
      <c r="S113"/>
      <c r="T113"/>
      <c r="U113"/>
      <c r="V113" s="16"/>
    </row>
    <row r="114" spans="2:22" ht="10.15" customHeight="1">
      <c r="B114" s="15"/>
      <c r="C114" s="11"/>
      <c r="D114" s="100"/>
      <c r="E114" s="41"/>
      <c r="F114" s="227" t="s">
        <v>8</v>
      </c>
      <c r="G114" s="11"/>
      <c r="H114" s="398"/>
      <c r="I114" s="398"/>
      <c r="J114" s="398"/>
      <c r="K114" s="398"/>
      <c r="L114" s="398"/>
      <c r="M114" s="398"/>
      <c r="N114" s="125"/>
      <c r="O114" s="199" t="str">
        <f ca="1">IF(OR(ISERROR(VLOOKUP($E$7,Index!$E$44:$G$67,2,FALSE)),ISERROR(J114/I114)),"OK",(IF(AND(J114/I114&gt;=VLOOKUP($E$7,Index!$E$44:$G$67,2,FALSE),OR(VLOOKUP($E$7,Index!$E$44:$G$67,3,FALSE)="",J114/I114&lt;=VLOOKUP($E$7,Index!$E$44:$G$67,3,FALSE))),"OK","ERROR")))</f>
        <v>OK</v>
      </c>
      <c r="P114" s="125"/>
      <c r="Q114"/>
      <c r="R114"/>
      <c r="S114"/>
      <c r="T114"/>
      <c r="U114"/>
      <c r="V114" s="16"/>
    </row>
    <row r="115" spans="2:22" ht="10.15" customHeight="1">
      <c r="B115" s="15"/>
      <c r="C115" s="11"/>
      <c r="D115" s="100"/>
      <c r="E115" s="41"/>
      <c r="F115" s="227"/>
      <c r="G115" s="11"/>
      <c r="H115" s="138"/>
      <c r="I115" s="138"/>
      <c r="J115" s="138"/>
      <c r="K115" s="138"/>
      <c r="L115" s="138"/>
      <c r="M115" s="138"/>
      <c r="N115" s="125"/>
      <c r="O115" s="213"/>
      <c r="P115" s="125"/>
      <c r="Q115"/>
      <c r="R115"/>
      <c r="S115"/>
      <c r="T115"/>
      <c r="U115"/>
      <c r="V115" s="16"/>
    </row>
    <row r="116" spans="2:22" ht="10.15" customHeight="1">
      <c r="B116" s="15"/>
      <c r="C116" s="11"/>
      <c r="D116" s="159"/>
      <c r="E116" s="160"/>
      <c r="F116" s="42" t="s">
        <v>361</v>
      </c>
      <c r="G116" s="11"/>
      <c r="H116" s="135"/>
      <c r="I116" s="135"/>
      <c r="J116" s="132"/>
      <c r="K116" s="132"/>
      <c r="L116" s="132"/>
      <c r="M116" s="132"/>
      <c r="N116" s="205"/>
      <c r="O116" s="197"/>
      <c r="P116" s="205"/>
      <c r="Q116"/>
      <c r="R116"/>
      <c r="S116"/>
      <c r="T116"/>
      <c r="U116"/>
      <c r="V116" s="16"/>
    </row>
    <row r="117" spans="2:22" ht="10.15" customHeight="1">
      <c r="B117" s="15"/>
      <c r="C117" s="11"/>
      <c r="D117" s="100"/>
      <c r="E117" s="41"/>
      <c r="F117" s="226" t="s">
        <v>3</v>
      </c>
      <c r="G117" s="11"/>
      <c r="H117" s="139"/>
      <c r="I117" s="139"/>
      <c r="J117" s="139"/>
      <c r="K117" s="139"/>
      <c r="L117" s="139"/>
      <c r="M117" s="139"/>
      <c r="N117" s="125"/>
      <c r="O117" s="200"/>
      <c r="P117" s="125"/>
      <c r="Q117"/>
      <c r="R117"/>
      <c r="S117"/>
      <c r="T117"/>
      <c r="U117"/>
      <c r="V117" s="16"/>
    </row>
    <row r="118" spans="2:22" ht="10.15" customHeight="1">
      <c r="B118" s="15"/>
      <c r="C118" s="11"/>
      <c r="D118" s="100"/>
      <c r="E118" s="41"/>
      <c r="F118" s="227" t="s">
        <v>6</v>
      </c>
      <c r="G118" s="11"/>
      <c r="H118" s="398"/>
      <c r="I118" s="398"/>
      <c r="J118" s="398"/>
      <c r="K118" s="398"/>
      <c r="L118" s="398"/>
      <c r="M118" s="398"/>
      <c r="N118" s="125"/>
      <c r="O118" s="199" t="str">
        <f ca="1">IF(OR(ISERROR(VLOOKUP($E$7,Index!$E$44:$G$67,2,FALSE)),ISERROR(J118/I118)),"OK",(IF(AND(J118/I118&gt;=VLOOKUP($E$7,Index!$E$44:$G$67,2,FALSE),OR(VLOOKUP($E$7,Index!$E$44:$G$67,3,FALSE)="",J118/I118&lt;=VLOOKUP($E$7,Index!$E$44:$G$67,3,FALSE))),"OK","ERROR")))</f>
        <v>OK</v>
      </c>
      <c r="P118" s="125"/>
      <c r="Q118"/>
      <c r="R118"/>
      <c r="S118"/>
      <c r="T118"/>
      <c r="U118"/>
      <c r="V118" s="16"/>
    </row>
    <row r="119" spans="2:22" ht="10.15" customHeight="1">
      <c r="B119" s="15"/>
      <c r="C119" s="11"/>
      <c r="D119" s="100"/>
      <c r="E119" s="41"/>
      <c r="F119" s="227" t="s">
        <v>7</v>
      </c>
      <c r="G119" s="11"/>
      <c r="H119" s="398"/>
      <c r="I119" s="398"/>
      <c r="J119" s="398"/>
      <c r="K119" s="398"/>
      <c r="L119" s="398"/>
      <c r="M119" s="398"/>
      <c r="N119" s="125"/>
      <c r="O119" s="199" t="str">
        <f ca="1">IF(OR(ISERROR(VLOOKUP($E$7,Index!$E$44:$G$67,2,FALSE)),ISERROR(J119/I119)),"OK",(IF(AND(J119/I119&gt;=VLOOKUP($E$7,Index!$E$44:$G$67,2,FALSE),OR(VLOOKUP($E$7,Index!$E$44:$G$67,3,FALSE)="",J119/I119&lt;=VLOOKUP($E$7,Index!$E$44:$G$67,3,FALSE))),"OK","ERROR")))</f>
        <v>OK</v>
      </c>
      <c r="P119" s="125"/>
      <c r="Q119"/>
      <c r="R119"/>
      <c r="S119"/>
      <c r="T119"/>
      <c r="U119"/>
      <c r="V119" s="16"/>
    </row>
    <row r="120" spans="2:22" ht="10.15" customHeight="1">
      <c r="B120" s="15"/>
      <c r="C120" s="11"/>
      <c r="D120" s="100"/>
      <c r="E120" s="41"/>
      <c r="F120" s="227" t="s">
        <v>8</v>
      </c>
      <c r="G120" s="11"/>
      <c r="H120" s="398"/>
      <c r="I120" s="398"/>
      <c r="J120" s="398"/>
      <c r="K120" s="398"/>
      <c r="L120" s="398"/>
      <c r="M120" s="398"/>
      <c r="N120" s="125"/>
      <c r="O120" s="199" t="str">
        <f ca="1">IF(OR(ISERROR(VLOOKUP($E$7,Index!$E$44:$G$67,2,FALSE)),ISERROR(J120/I120)),"OK",(IF(AND(J120/I120&gt;=VLOOKUP($E$7,Index!$E$44:$G$67,2,FALSE),OR(VLOOKUP($E$7,Index!$E$44:$G$67,3,FALSE)="",J120/I120&lt;=VLOOKUP($E$7,Index!$E$44:$G$67,3,FALSE))),"OK","ERROR")))</f>
        <v>OK</v>
      </c>
      <c r="P120" s="125"/>
      <c r="Q120"/>
      <c r="R120"/>
      <c r="S120"/>
      <c r="T120"/>
      <c r="U120"/>
      <c r="V120" s="16"/>
    </row>
    <row r="121" spans="2:22" ht="10.15" customHeight="1">
      <c r="B121" s="15"/>
      <c r="C121" s="11"/>
      <c r="D121" s="100"/>
      <c r="E121" s="41"/>
      <c r="F121" s="227"/>
      <c r="G121" s="11"/>
      <c r="H121" s="138"/>
      <c r="I121" s="138"/>
      <c r="J121" s="138"/>
      <c r="K121" s="138"/>
      <c r="L121" s="138"/>
      <c r="M121" s="138"/>
      <c r="N121" s="125"/>
      <c r="O121" s="213"/>
      <c r="P121" s="125"/>
      <c r="Q121"/>
      <c r="R121"/>
      <c r="S121"/>
      <c r="T121"/>
      <c r="U121"/>
      <c r="V121" s="16"/>
    </row>
    <row r="122" spans="2:22" ht="10.15" customHeight="1">
      <c r="B122" s="15"/>
      <c r="C122" s="11"/>
      <c r="D122" s="100"/>
      <c r="E122" s="41"/>
      <c r="F122" s="226" t="s">
        <v>9</v>
      </c>
      <c r="G122" s="11"/>
      <c r="H122" s="139"/>
      <c r="I122" s="139"/>
      <c r="J122" s="139"/>
      <c r="K122" s="139"/>
      <c r="L122" s="139"/>
      <c r="M122" s="139"/>
      <c r="N122" s="125"/>
      <c r="O122" s="200"/>
      <c r="P122" s="125"/>
      <c r="Q122"/>
      <c r="R122"/>
      <c r="S122"/>
      <c r="T122"/>
      <c r="U122"/>
      <c r="V122" s="16"/>
    </row>
    <row r="123" spans="2:22" ht="10.15" customHeight="1">
      <c r="B123" s="15"/>
      <c r="C123" s="11"/>
      <c r="D123" s="100"/>
      <c r="E123" s="41"/>
      <c r="F123" s="227" t="s">
        <v>22</v>
      </c>
      <c r="G123" s="11"/>
      <c r="H123" s="398"/>
      <c r="I123" s="398"/>
      <c r="J123" s="398"/>
      <c r="K123" s="398"/>
      <c r="L123" s="398"/>
      <c r="M123" s="398"/>
      <c r="N123" s="125"/>
      <c r="O123" s="199" t="str">
        <f ca="1">IF(OR(ISERROR(VLOOKUP($E$7,Index!$E$44:$G$67,2,FALSE)),ISERROR(J123/I123)),"OK",(IF(AND(J123/I123&gt;=VLOOKUP($E$7,Index!$E$44:$G$67,2,FALSE),OR(VLOOKUP($E$7,Index!$E$44:$G$67,3,FALSE)="",J123/I123&lt;=VLOOKUP($E$7,Index!$E$44:$G$67,3,FALSE))),"OK","ERROR")))</f>
        <v>OK</v>
      </c>
      <c r="P123" s="125"/>
      <c r="Q123"/>
      <c r="R123"/>
      <c r="S123"/>
      <c r="T123"/>
      <c r="U123"/>
      <c r="V123" s="16"/>
    </row>
    <row r="124" spans="2:22" ht="10.15" customHeight="1">
      <c r="B124" s="15"/>
      <c r="C124" s="11"/>
      <c r="D124" s="100"/>
      <c r="E124" s="41"/>
      <c r="F124" s="227" t="s">
        <v>23</v>
      </c>
      <c r="G124" s="11"/>
      <c r="H124" s="398"/>
      <c r="I124" s="398"/>
      <c r="J124" s="398"/>
      <c r="K124" s="402" t="s">
        <v>66</v>
      </c>
      <c r="L124" s="398"/>
      <c r="M124" s="398"/>
      <c r="N124" s="125"/>
      <c r="O124" s="199" t="str">
        <f ca="1">IF(OR(ISERROR(VLOOKUP($E$7,Index!$E$44:$G$67,2,FALSE)),ISERROR(J124/I124)),"OK",(IF(AND(J124/I124&gt;=VLOOKUP($E$7,Index!$E$44:$G$67,2,FALSE),OR(VLOOKUP($E$7,Index!$E$44:$G$67,3,FALSE)="",J124/I124&lt;=VLOOKUP($E$7,Index!$E$44:$G$67,3,FALSE))),"OK","ERROR")))</f>
        <v>OK</v>
      </c>
      <c r="P124" s="125"/>
      <c r="Q124"/>
      <c r="R124"/>
      <c r="S124"/>
      <c r="T124"/>
      <c r="U124"/>
      <c r="V124" s="16"/>
    </row>
    <row r="125" spans="2:22" ht="10.15" customHeight="1">
      <c r="B125" s="15"/>
      <c r="C125" s="11"/>
      <c r="D125" s="100"/>
      <c r="E125" s="41"/>
      <c r="F125" s="227" t="s">
        <v>57</v>
      </c>
      <c r="G125" s="11"/>
      <c r="H125" s="398"/>
      <c r="I125" s="398"/>
      <c r="J125" s="398"/>
      <c r="K125" s="402" t="s">
        <v>66</v>
      </c>
      <c r="L125" s="398"/>
      <c r="M125" s="398"/>
      <c r="N125" s="125"/>
      <c r="O125" s="199" t="str">
        <f ca="1">IF(OR(ISERROR(VLOOKUP($E$7,Index!$E$44:$G$67,2,FALSE)),ISERROR(J125/I125)),"OK",(IF(AND(J125/I125&gt;=VLOOKUP($E$7,Index!$E$44:$G$67,2,FALSE),OR(VLOOKUP($E$7,Index!$E$44:$G$67,3,FALSE)="",J125/I125&lt;=VLOOKUP($E$7,Index!$E$44:$G$67,3,FALSE))),"OK","ERROR")))</f>
        <v>OK</v>
      </c>
      <c r="P125" s="125"/>
      <c r="Q125"/>
      <c r="R125"/>
      <c r="S125"/>
      <c r="T125"/>
      <c r="U125"/>
      <c r="V125" s="16"/>
    </row>
    <row r="126" spans="2:22" ht="10.15" customHeight="1">
      <c r="B126" s="15"/>
      <c r="C126" s="11"/>
      <c r="D126" s="100"/>
      <c r="E126" s="41"/>
      <c r="F126" s="227" t="s">
        <v>32</v>
      </c>
      <c r="G126" s="11"/>
      <c r="H126" s="398"/>
      <c r="I126" s="398"/>
      <c r="J126" s="398"/>
      <c r="K126" s="402" t="s">
        <v>66</v>
      </c>
      <c r="L126" s="398"/>
      <c r="M126" s="398"/>
      <c r="N126" s="125"/>
      <c r="O126" s="199" t="str">
        <f ca="1">IF(OR(ISERROR(VLOOKUP($E$7,Index!$E$44:$G$67,2,FALSE)),ISERROR(J126/I126)),"OK",(IF(AND(J126/I126&gt;=VLOOKUP($E$7,Index!$E$44:$G$67,2,FALSE),OR(VLOOKUP($E$7,Index!$E$44:$G$67,3,FALSE)="",J126/I126&lt;=VLOOKUP($E$7,Index!$E$44:$G$67,3,FALSE))),"OK","ERROR")))</f>
        <v>OK</v>
      </c>
      <c r="P126" s="125"/>
      <c r="Q126"/>
      <c r="R126"/>
      <c r="S126"/>
      <c r="T126"/>
      <c r="U126"/>
      <c r="V126" s="16"/>
    </row>
    <row r="127" spans="2:22" ht="10.15" customHeight="1">
      <c r="B127" s="15"/>
      <c r="C127" s="11"/>
      <c r="D127" s="100"/>
      <c r="E127" s="41"/>
      <c r="F127" s="227" t="s">
        <v>8</v>
      </c>
      <c r="G127" s="11"/>
      <c r="H127" s="398"/>
      <c r="I127" s="398"/>
      <c r="J127" s="398"/>
      <c r="K127" s="398"/>
      <c r="L127" s="398"/>
      <c r="M127" s="398"/>
      <c r="N127" s="125"/>
      <c r="O127" s="199" t="str">
        <f ca="1">IF(OR(ISERROR(VLOOKUP($E$7,Index!$E$44:$G$67,2,FALSE)),ISERROR(J127/I127)),"OK",(IF(AND(J127/I127&gt;=VLOOKUP($E$7,Index!$E$44:$G$67,2,FALSE),OR(VLOOKUP($E$7,Index!$E$44:$G$67,3,FALSE)="",J127/I127&lt;=VLOOKUP($E$7,Index!$E$44:$G$67,3,FALSE))),"OK","ERROR")))</f>
        <v>OK</v>
      </c>
      <c r="P127" s="125"/>
      <c r="Q127"/>
      <c r="R127"/>
      <c r="S127"/>
      <c r="T127"/>
      <c r="U127"/>
      <c r="V127" s="16"/>
    </row>
    <row r="128" spans="2:22" ht="10.15" customHeight="1">
      <c r="B128" s="15"/>
      <c r="C128" s="11"/>
      <c r="D128" s="100"/>
      <c r="E128" s="160" t="s">
        <v>15</v>
      </c>
      <c r="F128" s="42"/>
      <c r="G128" s="11"/>
      <c r="H128" s="139"/>
      <c r="I128" s="139"/>
      <c r="J128" s="139"/>
      <c r="K128" s="139"/>
      <c r="L128" s="139"/>
      <c r="M128" s="139"/>
      <c r="N128" s="125"/>
      <c r="O128" s="200"/>
      <c r="P128" s="125"/>
      <c r="Q128"/>
      <c r="R128"/>
      <c r="S128"/>
      <c r="T128"/>
      <c r="U128"/>
      <c r="V128" s="16"/>
    </row>
    <row r="129" spans="1:22" ht="10.15" customHeight="1">
      <c r="B129" s="15"/>
      <c r="C129" s="11"/>
      <c r="D129" s="100"/>
      <c r="E129" s="160"/>
      <c r="F129" s="42" t="s">
        <v>360</v>
      </c>
      <c r="G129" s="11"/>
      <c r="H129" s="139"/>
      <c r="I129" s="139"/>
      <c r="J129" s="139"/>
      <c r="K129" s="139"/>
      <c r="L129" s="139"/>
      <c r="M129" s="139"/>
      <c r="N129" s="125"/>
      <c r="O129" s="200"/>
      <c r="P129" s="125"/>
      <c r="Q129"/>
      <c r="R129"/>
      <c r="S129"/>
      <c r="T129"/>
      <c r="U129"/>
      <c r="V129" s="16"/>
    </row>
    <row r="130" spans="1:22" ht="10.15" customHeight="1">
      <c r="B130" s="15"/>
      <c r="C130" s="11"/>
      <c r="D130" s="100"/>
      <c r="E130" s="160"/>
      <c r="F130" s="227" t="s">
        <v>16</v>
      </c>
      <c r="G130" s="11"/>
      <c r="H130" s="398"/>
      <c r="I130" s="398"/>
      <c r="J130" s="398"/>
      <c r="K130" s="398"/>
      <c r="L130" s="398"/>
      <c r="M130" s="398"/>
      <c r="N130" s="125"/>
      <c r="O130" s="199" t="str">
        <f ca="1">IF(OR(ISERROR(VLOOKUP($E$7,Index!$E$44:$G$67,2,FALSE)),ISERROR(J130/I130)),"OK",(IF(AND(J130/I130&gt;=VLOOKUP($E$7,Index!$E$44:$G$67,2,FALSE),OR(VLOOKUP($E$7,Index!$E$44:$G$67,3,FALSE)="",J130/I130&lt;=VLOOKUP($E$7,Index!$E$44:$G$67,3,FALSE))),"OK","ERROR")))</f>
        <v>OK</v>
      </c>
      <c r="P130" s="125"/>
      <c r="Q130"/>
      <c r="R130"/>
      <c r="S130"/>
      <c r="T130"/>
      <c r="U130"/>
      <c r="V130" s="16"/>
    </row>
    <row r="131" spans="1:22" ht="10.15" customHeight="1">
      <c r="B131" s="15"/>
      <c r="C131" s="11"/>
      <c r="D131" s="100"/>
      <c r="E131" s="41"/>
      <c r="F131" s="227"/>
      <c r="G131" s="11"/>
      <c r="H131" s="138"/>
      <c r="I131" s="138"/>
      <c r="J131" s="138"/>
      <c r="K131" s="138"/>
      <c r="L131" s="138"/>
      <c r="M131" s="138"/>
      <c r="N131" s="125"/>
      <c r="O131" s="213"/>
      <c r="P131" s="125"/>
      <c r="Q131"/>
      <c r="R131"/>
      <c r="S131"/>
      <c r="T131"/>
      <c r="U131"/>
      <c r="V131" s="16"/>
    </row>
    <row r="132" spans="1:22" ht="10.15" customHeight="1">
      <c r="B132" s="15"/>
      <c r="C132" s="11"/>
      <c r="D132" s="100"/>
      <c r="E132" s="160"/>
      <c r="F132" s="42" t="s">
        <v>361</v>
      </c>
      <c r="G132" s="11"/>
      <c r="H132" s="139"/>
      <c r="I132" s="139"/>
      <c r="J132" s="139"/>
      <c r="K132" s="139"/>
      <c r="L132" s="139"/>
      <c r="M132" s="139"/>
      <c r="N132" s="125"/>
      <c r="O132" s="200"/>
      <c r="P132" s="125"/>
      <c r="Q132"/>
      <c r="R132"/>
      <c r="S132"/>
      <c r="T132"/>
      <c r="U132"/>
      <c r="V132" s="16"/>
    </row>
    <row r="133" spans="1:22" ht="10.15" customHeight="1">
      <c r="B133" s="15"/>
      <c r="C133" s="11"/>
      <c r="D133" s="99"/>
      <c r="E133" s="239"/>
      <c r="F133" s="231" t="s">
        <v>16</v>
      </c>
      <c r="G133" s="11"/>
      <c r="H133" s="400"/>
      <c r="I133" s="400"/>
      <c r="J133" s="400"/>
      <c r="K133" s="400"/>
      <c r="L133" s="400"/>
      <c r="M133" s="400"/>
      <c r="N133" s="125"/>
      <c r="O133" s="203" t="str">
        <f ca="1">IF(OR(ISERROR(VLOOKUP($E$7,Index!$E$44:$G$67,2,FALSE)),ISERROR(J133/I133)),"OK",(IF(AND(J133/I133&gt;=VLOOKUP($E$7,Index!$E$44:$G$67,2,FALSE),OR(VLOOKUP($E$7,Index!$E$44:$G$67,3,FALSE)="",J133/I133&lt;=VLOOKUP($E$7,Index!$E$44:$G$67,3,FALSE))),"OK","ERROR")))</f>
        <v>OK</v>
      </c>
      <c r="P133" s="125"/>
      <c r="Q133"/>
      <c r="R133"/>
      <c r="S133"/>
      <c r="T133"/>
      <c r="U133"/>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116</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116</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H89:M89 H91:J92 L91:M92 H94:J95 L94:M95 H105:M107 H114:M114 L111:M113 H111:J113 H110:M110 H118:M120 H127:M127 L124:M126 H124:J126 H123:M123 H130:M130 H133:M133" name="inforce_L"/>
    <protectedRange sqref="H35:M39 H47:M47 L44:M46 H44:J46 H42:M43 H51:M55 H63:M63 L60:M62 H60:J62 H58:M59 H66:M68 L74:M74 H74:J74 H71:M73 H76:J82 L76:M82" name="inforce_NL"/>
  </protectedRanges>
  <mergeCells count="6">
    <mergeCell ref="H27:M27"/>
    <mergeCell ref="E7:F7"/>
    <mergeCell ref="D18:D19"/>
    <mergeCell ref="E18:F18"/>
    <mergeCell ref="E19:F19"/>
    <mergeCell ref="E20:F20"/>
  </mergeCells>
  <phoneticPr fontId="22" type="noConversion"/>
  <conditionalFormatting sqref="O1:O1048576 U1:U1048576">
    <cfRule type="containsText" dxfId="182" priority="1" operator="containsText" text="ERROR">
      <formula>NOT(ISERROR(SEARCH("ERROR",O1)))</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tint="0.39997558519241921"/>
  </sheetPr>
  <dimension ref="A1"/>
  <sheetViews>
    <sheetView showGridLines="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tint="0.39997558519241921"/>
  </sheetPr>
  <dimension ref="A1"/>
  <sheetViews>
    <sheetView showGridLines="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DAEEF3"/>
  </sheetPr>
  <dimension ref="A1:W198"/>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92" customWidth="1"/>
    <col min="11" max="11" width="20.5703125" style="392" customWidth="1"/>
    <col min="12" max="13" width="15.5703125" style="392" customWidth="1"/>
    <col min="14" max="14" width="3.7109375" style="392" hidden="1" customWidth="1"/>
    <col min="15" max="15" width="15.5703125" style="4" hidden="1" customWidth="1"/>
    <col min="16" max="16" width="3.7109375" style="392" hidden="1" customWidth="1"/>
    <col min="17" max="19" width="15.5703125" style="392" hidden="1" customWidth="1"/>
    <col min="20" max="20" width="3.7109375" style="4" hidden="1" customWidth="1"/>
    <col min="21" max="21" width="15.5703125" style="4" hidden="1" customWidth="1"/>
    <col min="22" max="22" width="3.5703125" style="4" customWidth="1"/>
    <col min="23" max="23" width="3.5703125" style="303" customWidth="1"/>
    <col min="24" max="16384" width="8.7109375" style="391"/>
  </cols>
  <sheetData>
    <row r="1" spans="1:23" ht="10.15" customHeight="1">
      <c r="N1" s="392" t="s">
        <v>116</v>
      </c>
      <c r="O1" s="4" t="s">
        <v>116</v>
      </c>
      <c r="P1" s="4" t="s">
        <v>116</v>
      </c>
      <c r="Q1" s="392" t="s">
        <v>116</v>
      </c>
      <c r="R1" s="392" t="s">
        <v>116</v>
      </c>
      <c r="S1" s="392" t="s">
        <v>116</v>
      </c>
      <c r="T1" s="4" t="s">
        <v>116</v>
      </c>
      <c r="U1" s="4" t="s">
        <v>116</v>
      </c>
    </row>
    <row r="2" spans="1:23" ht="12.75">
      <c r="B2" s="1" t="s">
        <v>132</v>
      </c>
      <c r="C2" s="1"/>
      <c r="V2" s="52" t="s">
        <v>174</v>
      </c>
      <c r="W2" s="350"/>
    </row>
    <row r="3" spans="1:23" ht="12.75">
      <c r="B3" s="1" t="s">
        <v>366</v>
      </c>
      <c r="C3" s="1"/>
      <c r="V3" s="55" t="s">
        <v>175</v>
      </c>
      <c r="W3" s="351"/>
    </row>
    <row r="5" spans="1:23" ht="12.75">
      <c r="B5" s="1" t="str">
        <f ca="1">CONCATENATE("&lt;",MID(CELL("filename",$A$1),FIND("]",CELL("filename",$A$1))+1,LEN(CELL("filename",$A$1))),"&gt;")</f>
        <v>&lt;L3.3_Grp_RBC rsv&gt;</v>
      </c>
      <c r="C5" s="1"/>
    </row>
    <row r="6" spans="1:23" ht="12.75">
      <c r="B6" s="1" t="s">
        <v>552</v>
      </c>
    </row>
    <row r="7" spans="1:23" ht="12.75">
      <c r="B7" s="1" t="s">
        <v>86</v>
      </c>
    </row>
    <row r="8" spans="1:23" ht="12.75">
      <c r="B8" s="1" t="str">
        <f>"As at " &amp;RIGHT(valuation_date,2)&amp;" "&amp;TEXT(DATE(2000,MID(valuation_date,5,2),1),"mmmm")&amp;" "&amp;LEFT(valuation_date,4)</f>
        <v>As at 31 December 2018</v>
      </c>
    </row>
    <row r="9" spans="1:23" ht="10.15" customHeight="1" thickBot="1">
      <c r="B9" s="1"/>
    </row>
    <row r="10" spans="1:23" ht="10.15" customHeight="1">
      <c r="B10" s="12"/>
      <c r="C10" s="13"/>
      <c r="D10" s="13"/>
      <c r="E10" s="13"/>
      <c r="F10" s="13"/>
      <c r="G10" s="13"/>
      <c r="H10" s="146"/>
      <c r="I10" s="146"/>
      <c r="J10" s="146"/>
      <c r="K10" s="146"/>
      <c r="L10" s="146"/>
      <c r="M10" s="146"/>
      <c r="N10" s="146"/>
      <c r="O10" s="13"/>
      <c r="P10" s="146"/>
      <c r="Q10" s="146"/>
      <c r="R10" s="146"/>
      <c r="S10" s="146"/>
      <c r="T10" s="13"/>
      <c r="U10" s="13"/>
      <c r="V10" s="14"/>
      <c r="W10" s="127"/>
    </row>
    <row r="11" spans="1:23" ht="10.15" customHeight="1">
      <c r="B11" s="15"/>
      <c r="C11" s="377" t="s">
        <v>306</v>
      </c>
      <c r="D11" s="220"/>
      <c r="E11" s="11"/>
      <c r="F11" s="11"/>
      <c r="G11" s="11"/>
      <c r="H11" s="126"/>
      <c r="I11" s="126"/>
      <c r="J11" s="126"/>
      <c r="K11" s="126"/>
      <c r="L11" s="126"/>
      <c r="M11" s="126"/>
      <c r="N11" s="126"/>
      <c r="O11" s="11"/>
      <c r="P11" s="126"/>
      <c r="Q11" s="126"/>
      <c r="R11" s="126"/>
      <c r="S11" s="126"/>
      <c r="T11" s="11"/>
      <c r="U11" s="11"/>
      <c r="V11" s="16"/>
      <c r="W11" s="127"/>
    </row>
    <row r="12" spans="1:23" ht="10.15" customHeight="1">
      <c r="B12" s="15"/>
      <c r="C12" s="221" t="s">
        <v>129</v>
      </c>
      <c r="D12" s="11" t="s">
        <v>388</v>
      </c>
      <c r="E12" s="11"/>
      <c r="F12" s="11"/>
      <c r="G12" s="11"/>
      <c r="H12" s="126"/>
      <c r="I12" s="126"/>
      <c r="J12" s="126"/>
      <c r="K12" s="126"/>
      <c r="L12" s="126"/>
      <c r="M12" s="126"/>
      <c r="N12" s="126"/>
      <c r="O12" s="11"/>
      <c r="P12" s="126"/>
      <c r="Q12" s="126"/>
      <c r="R12" s="126"/>
      <c r="S12" s="126"/>
      <c r="T12" s="11"/>
      <c r="U12" s="11"/>
      <c r="V12" s="16"/>
      <c r="W12" s="127"/>
    </row>
    <row r="13" spans="1:23" ht="10.15" customHeight="1">
      <c r="B13" s="15"/>
      <c r="C13" s="221" t="s">
        <v>130</v>
      </c>
      <c r="D13" s="11" t="s">
        <v>414</v>
      </c>
      <c r="E13" s="11"/>
      <c r="F13" s="11"/>
      <c r="G13" s="11"/>
      <c r="H13" s="126"/>
      <c r="I13" s="126"/>
      <c r="J13" s="126"/>
      <c r="K13" s="126"/>
      <c r="L13" s="126"/>
      <c r="M13" s="126"/>
      <c r="N13" s="126"/>
      <c r="O13" s="11"/>
      <c r="P13" s="126"/>
      <c r="Q13" s="126"/>
      <c r="R13" s="126"/>
      <c r="S13" s="126"/>
      <c r="T13" s="11"/>
      <c r="U13" s="11"/>
      <c r="V13" s="16"/>
      <c r="W13" s="127"/>
    </row>
    <row r="14" spans="1:23" ht="10.15" customHeight="1">
      <c r="B14" s="15"/>
      <c r="C14" s="221" t="s">
        <v>131</v>
      </c>
      <c r="D14" s="11" t="s">
        <v>312</v>
      </c>
      <c r="E14" s="11"/>
      <c r="F14" s="11"/>
      <c r="G14" s="11"/>
      <c r="H14" s="126"/>
      <c r="I14" s="126"/>
      <c r="J14" s="126"/>
      <c r="K14" s="126"/>
      <c r="L14" s="126"/>
      <c r="M14" s="126"/>
      <c r="N14" s="126"/>
      <c r="O14" s="11"/>
      <c r="P14" s="126"/>
      <c r="Q14" s="126"/>
      <c r="R14" s="126"/>
      <c r="S14" s="126"/>
      <c r="T14" s="11"/>
      <c r="U14" s="11"/>
      <c r="V14" s="16"/>
      <c r="W14" s="127"/>
    </row>
    <row r="15" spans="1:23" ht="10.15" customHeight="1">
      <c r="B15" s="15"/>
      <c r="C15" s="11"/>
      <c r="D15" s="221" t="s">
        <v>648</v>
      </c>
      <c r="E15" s="11"/>
      <c r="F15" s="11"/>
      <c r="G15" s="11"/>
      <c r="H15" s="126"/>
      <c r="I15" s="126"/>
      <c r="J15" s="126"/>
      <c r="K15" s="126"/>
      <c r="L15" s="126"/>
      <c r="M15" s="126"/>
      <c r="N15" s="126"/>
      <c r="O15" s="11"/>
      <c r="P15" s="126"/>
      <c r="Q15" s="126"/>
      <c r="R15" s="126"/>
      <c r="S15" s="126"/>
      <c r="T15" s="11"/>
      <c r="U15" s="11"/>
      <c r="V15" s="16"/>
      <c r="W15" s="127"/>
    </row>
    <row r="16" spans="1:23" ht="10.15" hidden="1" customHeight="1">
      <c r="A16" s="303" t="s">
        <v>298</v>
      </c>
      <c r="B16" s="15"/>
      <c r="C16" s="11"/>
      <c r="D16" s="221"/>
      <c r="E16" s="11"/>
      <c r="F16" s="11"/>
      <c r="G16" s="11"/>
      <c r="H16" s="126"/>
      <c r="I16" s="126"/>
      <c r="J16" s="126"/>
      <c r="K16" s="126"/>
      <c r="L16" s="126"/>
      <c r="M16" s="126"/>
      <c r="N16" s="126"/>
      <c r="O16" s="11"/>
      <c r="P16" s="126"/>
      <c r="Q16" s="126"/>
      <c r="R16" s="126"/>
      <c r="S16" s="126"/>
      <c r="T16" s="11"/>
      <c r="U16" s="11"/>
      <c r="V16" s="16"/>
      <c r="W16" s="127"/>
    </row>
    <row r="17" spans="1:23" ht="10.15" hidden="1" customHeight="1">
      <c r="A17" s="303" t="s">
        <v>299</v>
      </c>
      <c r="B17" s="15"/>
      <c r="C17" s="11"/>
      <c r="D17" s="11"/>
      <c r="E17" s="11"/>
      <c r="F17" s="11"/>
      <c r="G17" s="11"/>
      <c r="H17" s="126"/>
      <c r="I17" s="126"/>
      <c r="J17" s="126"/>
      <c r="K17" s="126"/>
      <c r="L17" s="126"/>
      <c r="M17" s="126"/>
      <c r="N17" s="126"/>
      <c r="O17" s="11"/>
      <c r="P17" s="126"/>
      <c r="Q17" s="126"/>
      <c r="R17" s="126"/>
      <c r="S17" s="126"/>
      <c r="T17" s="11"/>
      <c r="U17" s="11"/>
      <c r="V17" s="16"/>
      <c r="W17" s="127"/>
    </row>
    <row r="18" spans="1:23" ht="10.15" hidden="1" customHeight="1">
      <c r="A18" s="303" t="s">
        <v>116</v>
      </c>
      <c r="B18" s="15"/>
      <c r="C18" s="11"/>
      <c r="D18" s="11"/>
      <c r="E18" s="11"/>
      <c r="F18" s="11"/>
      <c r="G18" s="11"/>
      <c r="H18" s="126"/>
      <c r="I18" s="126"/>
      <c r="J18" s="126"/>
      <c r="K18" s="126"/>
      <c r="L18" s="126"/>
      <c r="M18" s="126"/>
      <c r="N18" s="126"/>
      <c r="O18" s="11"/>
      <c r="P18" s="126"/>
      <c r="Q18" s="126"/>
      <c r="R18" s="126"/>
      <c r="S18" s="126"/>
      <c r="T18" s="11"/>
      <c r="U18" s="11"/>
      <c r="V18" s="16"/>
      <c r="W18" s="127"/>
    </row>
    <row r="19" spans="1:23" ht="10.15" hidden="1" customHeight="1">
      <c r="A19" s="303" t="s">
        <v>116</v>
      </c>
      <c r="B19" s="15"/>
      <c r="C19" s="11"/>
      <c r="D19" s="11"/>
      <c r="E19" s="11"/>
      <c r="F19" s="11"/>
      <c r="G19" s="11"/>
      <c r="H19" s="126"/>
      <c r="I19" s="126"/>
      <c r="J19" s="126"/>
      <c r="K19" s="126"/>
      <c r="L19" s="126"/>
      <c r="M19" s="126"/>
      <c r="N19" s="126"/>
      <c r="O19" s="11"/>
      <c r="P19" s="126"/>
      <c r="Q19" s="126"/>
      <c r="R19" s="126"/>
      <c r="S19" s="126"/>
      <c r="T19" s="11"/>
      <c r="U19" s="11"/>
      <c r="V19" s="16"/>
      <c r="W19" s="127"/>
    </row>
    <row r="20" spans="1:23" ht="10.15" hidden="1" customHeight="1">
      <c r="A20" s="303" t="s">
        <v>116</v>
      </c>
      <c r="B20" s="15"/>
      <c r="C20" s="11"/>
      <c r="D20" s="11"/>
      <c r="E20" s="11"/>
      <c r="F20" s="11"/>
      <c r="G20" s="11"/>
      <c r="H20" s="126"/>
      <c r="I20" s="126"/>
      <c r="J20" s="126"/>
      <c r="K20" s="126"/>
      <c r="L20" s="126"/>
      <c r="M20" s="126"/>
      <c r="N20" s="126"/>
      <c r="O20" s="11"/>
      <c r="P20" s="126"/>
      <c r="Q20" s="126"/>
      <c r="R20" s="126"/>
      <c r="S20" s="126"/>
      <c r="T20" s="11"/>
      <c r="U20" s="11"/>
      <c r="V20" s="16"/>
      <c r="W20" s="127"/>
    </row>
    <row r="21" spans="1:23" ht="10.15" hidden="1" customHeight="1">
      <c r="A21" s="303" t="s">
        <v>116</v>
      </c>
      <c r="B21" s="15"/>
      <c r="C21" s="11"/>
      <c r="D21" s="11"/>
      <c r="E21" s="11"/>
      <c r="F21" s="11"/>
      <c r="G21" s="11"/>
      <c r="H21" s="126"/>
      <c r="I21" s="126"/>
      <c r="J21" s="126"/>
      <c r="K21" s="126"/>
      <c r="L21" s="126"/>
      <c r="M21" s="126"/>
      <c r="N21" s="126"/>
      <c r="O21" s="11"/>
      <c r="P21" s="126"/>
      <c r="Q21" s="126"/>
      <c r="R21" s="126"/>
      <c r="S21" s="126"/>
      <c r="T21" s="11"/>
      <c r="U21" s="11"/>
      <c r="V21" s="16"/>
      <c r="W21" s="127"/>
    </row>
    <row r="22" spans="1:23" ht="10.15" hidden="1" customHeight="1">
      <c r="A22" s="303" t="s">
        <v>299</v>
      </c>
      <c r="B22" s="15"/>
      <c r="C22" s="11"/>
      <c r="D22" s="11"/>
      <c r="E22" s="11"/>
      <c r="F22" s="11"/>
      <c r="G22" s="11"/>
      <c r="H22" s="126"/>
      <c r="I22" s="126"/>
      <c r="J22" s="126"/>
      <c r="K22" s="126"/>
      <c r="L22" s="126"/>
      <c r="M22" s="126"/>
      <c r="N22" s="126"/>
      <c r="O22" s="11"/>
      <c r="P22" s="126"/>
      <c r="Q22" s="126"/>
      <c r="R22" s="126"/>
      <c r="S22" s="126"/>
      <c r="T22" s="11"/>
      <c r="U22" s="11"/>
      <c r="V22" s="16"/>
      <c r="W22" s="127"/>
    </row>
    <row r="23" spans="1:23" ht="10.15" hidden="1" customHeight="1">
      <c r="A23" s="303" t="s">
        <v>242</v>
      </c>
      <c r="B23" s="15"/>
      <c r="C23" s="11"/>
      <c r="D23" s="11"/>
      <c r="E23" s="11"/>
      <c r="F23" s="11"/>
      <c r="G23" s="11"/>
      <c r="H23" s="126"/>
      <c r="I23" s="126"/>
      <c r="J23" s="126"/>
      <c r="K23" s="126"/>
      <c r="L23" s="126"/>
      <c r="M23" s="126"/>
      <c r="N23" s="126"/>
      <c r="O23" s="11"/>
      <c r="P23" s="126"/>
      <c r="Q23" s="126"/>
      <c r="R23" s="126"/>
      <c r="S23" s="126"/>
      <c r="T23" s="11"/>
      <c r="U23" s="11"/>
      <c r="V23" s="16"/>
      <c r="W23" s="127"/>
    </row>
    <row r="24" spans="1:23" ht="10.15" customHeight="1">
      <c r="B24" s="15"/>
      <c r="C24" s="11"/>
      <c r="D24" s="11"/>
      <c r="E24" s="11"/>
      <c r="F24" s="11"/>
      <c r="G24" s="11"/>
      <c r="H24" s="126"/>
      <c r="I24" s="126"/>
      <c r="J24" s="126"/>
      <c r="K24" s="126"/>
      <c r="L24" s="126"/>
      <c r="M24" s="126"/>
      <c r="N24" s="126"/>
      <c r="O24" s="11"/>
      <c r="P24" s="126"/>
      <c r="Q24" s="126"/>
      <c r="R24" s="126"/>
      <c r="S24" s="126"/>
      <c r="T24" s="11"/>
      <c r="U24" s="11"/>
      <c r="V24" s="16"/>
      <c r="W24" s="127"/>
    </row>
    <row r="25" spans="1:23" ht="10.15" customHeight="1">
      <c r="B25" s="15"/>
      <c r="C25" s="189">
        <v>1</v>
      </c>
      <c r="D25" s="168" t="s">
        <v>301</v>
      </c>
      <c r="E25" s="168"/>
      <c r="F25" s="168"/>
      <c r="G25" s="168"/>
      <c r="H25" s="189"/>
      <c r="I25" s="189"/>
      <c r="J25" s="189"/>
      <c r="K25" s="189"/>
      <c r="L25" s="189"/>
      <c r="M25" s="189"/>
      <c r="N25" s="189"/>
      <c r="O25" s="168"/>
      <c r="P25" s="189"/>
      <c r="Q25" s="189"/>
      <c r="R25" s="189"/>
      <c r="S25" s="189"/>
      <c r="T25" s="168"/>
      <c r="U25" s="168"/>
      <c r="V25" s="16"/>
      <c r="W25" s="127"/>
    </row>
    <row r="26" spans="1:23" ht="10.15" customHeight="1">
      <c r="B26" s="15"/>
      <c r="C26" s="11"/>
      <c r="D26" s="11"/>
      <c r="E26" s="11"/>
      <c r="F26" s="11"/>
      <c r="G26" s="11"/>
      <c r="H26" s="126"/>
      <c r="I26" s="126"/>
      <c r="J26" s="126"/>
      <c r="K26" s="126"/>
      <c r="L26" s="126"/>
      <c r="M26" s="126"/>
      <c r="N26" s="126"/>
      <c r="O26" s="11"/>
      <c r="P26" s="126"/>
      <c r="Q26" s="126"/>
      <c r="R26" s="126"/>
      <c r="S26" s="126"/>
      <c r="T26" s="11"/>
      <c r="U26" s="11"/>
      <c r="V26" s="16"/>
      <c r="W26" s="127"/>
    </row>
    <row r="27" spans="1:23" ht="10.15" customHeight="1">
      <c r="B27" s="15"/>
      <c r="C27" s="11"/>
      <c r="D27" s="96"/>
      <c r="E27" s="11"/>
      <c r="F27" s="11"/>
      <c r="G27" s="11"/>
      <c r="H27" s="544" t="s">
        <v>310</v>
      </c>
      <c r="I27" s="544"/>
      <c r="J27" s="544"/>
      <c r="K27" s="544"/>
      <c r="L27" s="544"/>
      <c r="M27" s="544"/>
      <c r="N27" s="126"/>
      <c r="O27" s="11"/>
      <c r="P27" s="126"/>
      <c r="Q27"/>
      <c r="R27"/>
      <c r="S27"/>
      <c r="T27" s="11"/>
      <c r="U27" s="11"/>
      <c r="V27" s="16"/>
      <c r="W27" s="127"/>
    </row>
    <row r="28" spans="1:23" ht="10.15" customHeight="1">
      <c r="B28" s="15"/>
      <c r="C28" s="11"/>
      <c r="D28" s="96"/>
      <c r="E28" s="11"/>
      <c r="F28" s="11"/>
      <c r="G28" s="11"/>
      <c r="H28" s="184"/>
      <c r="I28" s="184"/>
      <c r="J28" s="233" t="s">
        <v>572</v>
      </c>
      <c r="K28" s="184"/>
      <c r="L28" s="184"/>
      <c r="M28" s="184"/>
      <c r="N28" s="126"/>
      <c r="O28" s="11"/>
      <c r="P28" s="126"/>
      <c r="Q28"/>
      <c r="R28"/>
      <c r="S28"/>
      <c r="T28" s="11"/>
      <c r="U28" s="11"/>
      <c r="V28" s="16"/>
      <c r="W28" s="127"/>
    </row>
    <row r="29" spans="1:23" ht="10.15" customHeight="1">
      <c r="B29" s="15"/>
      <c r="C29" s="11"/>
      <c r="D29" s="2"/>
      <c r="E29" s="2"/>
      <c r="F29" s="2"/>
      <c r="G29" s="11"/>
      <c r="H29" s="185">
        <v>1</v>
      </c>
      <c r="I29" s="185">
        <v>2</v>
      </c>
      <c r="J29" s="185">
        <v>3</v>
      </c>
      <c r="K29" s="185">
        <v>4</v>
      </c>
      <c r="L29" s="185">
        <v>5</v>
      </c>
      <c r="M29" s="185">
        <v>6</v>
      </c>
      <c r="N29" s="126"/>
      <c r="O29" s="11"/>
      <c r="P29" s="126"/>
      <c r="Q29"/>
      <c r="R29"/>
      <c r="S29"/>
      <c r="T29" s="11"/>
      <c r="U29" s="11"/>
      <c r="V29" s="16"/>
      <c r="W29" s="127"/>
    </row>
    <row r="30" spans="1:23" ht="41.45" customHeight="1">
      <c r="A30" s="349"/>
      <c r="B30" s="148"/>
      <c r="C30" s="35"/>
      <c r="D30" s="155" t="s">
        <v>0</v>
      </c>
      <c r="E30" s="188" t="s">
        <v>11</v>
      </c>
      <c r="F30" s="156"/>
      <c r="G30" s="35"/>
      <c r="H30" s="158" t="s">
        <v>58</v>
      </c>
      <c r="I30" s="158" t="s">
        <v>70</v>
      </c>
      <c r="J30" s="335" t="s">
        <v>371</v>
      </c>
      <c r="K30" s="158" t="s">
        <v>12</v>
      </c>
      <c r="L30" s="158" t="s">
        <v>13</v>
      </c>
      <c r="M30" s="158" t="s">
        <v>14</v>
      </c>
      <c r="N30" s="205"/>
      <c r="O30" s="11"/>
      <c r="P30" s="205"/>
      <c r="Q30"/>
      <c r="R30"/>
      <c r="S30"/>
      <c r="T30" s="11"/>
      <c r="U30" s="11"/>
      <c r="V30" s="149"/>
      <c r="W30" s="129"/>
    </row>
    <row r="31" spans="1:23" ht="10.15" customHeight="1">
      <c r="B31" s="15"/>
      <c r="C31" s="11"/>
      <c r="D31" s="100"/>
      <c r="E31" s="41"/>
      <c r="F31" s="42"/>
      <c r="G31" s="11"/>
      <c r="H31" s="135"/>
      <c r="I31" s="135"/>
      <c r="J31" s="131" t="s">
        <v>54</v>
      </c>
      <c r="K31" s="131" t="s">
        <v>54</v>
      </c>
      <c r="L31" s="131" t="s">
        <v>54</v>
      </c>
      <c r="M31" s="131" t="s">
        <v>54</v>
      </c>
      <c r="N31" s="205"/>
      <c r="O31" s="11"/>
      <c r="P31" s="205"/>
      <c r="Q31"/>
      <c r="R31"/>
      <c r="S31"/>
      <c r="T31" s="11"/>
      <c r="U31" s="11"/>
      <c r="V31" s="16"/>
      <c r="W31" s="127"/>
    </row>
    <row r="32" spans="1:23" ht="10.15" customHeight="1">
      <c r="B32" s="15"/>
      <c r="C32" s="11"/>
      <c r="D32" s="159" t="s">
        <v>1</v>
      </c>
      <c r="E32" s="160" t="s">
        <v>2</v>
      </c>
      <c r="F32" s="42"/>
      <c r="G32" s="11"/>
      <c r="H32" s="135"/>
      <c r="I32" s="135"/>
      <c r="J32" s="132"/>
      <c r="K32" s="132"/>
      <c r="L32" s="132"/>
      <c r="M32" s="132"/>
      <c r="N32" s="205"/>
      <c r="O32" s="11"/>
      <c r="P32" s="205"/>
      <c r="Q32"/>
      <c r="R32"/>
      <c r="S32"/>
      <c r="T32" s="11"/>
      <c r="U32" s="11"/>
      <c r="V32" s="16"/>
      <c r="W32" s="127"/>
    </row>
    <row r="33" spans="2:23" ht="10.15" customHeight="1">
      <c r="B33" s="15"/>
      <c r="C33" s="11"/>
      <c r="D33" s="159"/>
      <c r="E33" s="160"/>
      <c r="F33" s="42" t="s">
        <v>360</v>
      </c>
      <c r="G33" s="11"/>
      <c r="H33" s="135"/>
      <c r="I33" s="135"/>
      <c r="J33" s="132"/>
      <c r="K33" s="132"/>
      <c r="L33" s="132"/>
      <c r="M33" s="132"/>
      <c r="N33" s="205"/>
      <c r="O33" s="11"/>
      <c r="P33" s="205"/>
      <c r="Q33"/>
      <c r="R33"/>
      <c r="S33"/>
      <c r="T33" s="11"/>
      <c r="U33" s="11"/>
      <c r="V33" s="16"/>
      <c r="W33" s="127"/>
    </row>
    <row r="34" spans="2:23" ht="10.15" customHeight="1">
      <c r="B34" s="15"/>
      <c r="C34" s="11"/>
      <c r="D34" s="100"/>
      <c r="E34" s="41"/>
      <c r="F34" s="226" t="s">
        <v>3</v>
      </c>
      <c r="G34" s="206"/>
      <c r="H34" s="135"/>
      <c r="I34" s="135"/>
      <c r="J34" s="135"/>
      <c r="K34" s="135"/>
      <c r="L34" s="135"/>
      <c r="M34" s="135"/>
      <c r="N34" s="126"/>
      <c r="O34" s="11"/>
      <c r="P34" s="126"/>
      <c r="Q34"/>
      <c r="R34"/>
      <c r="S34"/>
      <c r="T34" s="11"/>
      <c r="U34" s="11"/>
      <c r="V34" s="16"/>
      <c r="W34" s="127"/>
    </row>
    <row r="35" spans="2:23" ht="10.15" customHeight="1">
      <c r="B35" s="15"/>
      <c r="C35" s="11"/>
      <c r="D35" s="100"/>
      <c r="E35" s="41"/>
      <c r="F35" s="227" t="s">
        <v>4</v>
      </c>
      <c r="G35" s="11"/>
      <c r="H35" s="401">
        <f>SUM('L3.3 (RBC rsv) tabs =&gt;:&lt;= L3.3 (RBC rsv) tabs'!H35)</f>
        <v>0</v>
      </c>
      <c r="I35" s="401">
        <f>SUM('L3.3 (RBC rsv) tabs =&gt;:&lt;= L3.3 (RBC rsv) tabs'!I35)</f>
        <v>0</v>
      </c>
      <c r="J35" s="401">
        <f>SUM('L3.3 (RBC rsv) tabs =&gt;:&lt;= L3.3 (RBC rsv) tabs'!J35)</f>
        <v>0</v>
      </c>
      <c r="K35" s="401">
        <f>SUM('L3.3 (RBC rsv) tabs =&gt;:&lt;= L3.3 (RBC rsv) tabs'!K35)</f>
        <v>0</v>
      </c>
      <c r="L35" s="401">
        <f>SUM('L3.3 (RBC rsv) tabs =&gt;:&lt;= L3.3 (RBC rsv) tabs'!L35)</f>
        <v>0</v>
      </c>
      <c r="M35" s="401">
        <f>SUM('L3.3 (RBC rsv) tabs =&gt;:&lt;= L3.3 (RBC rsv) tabs'!M35)</f>
        <v>0</v>
      </c>
      <c r="N35" s="125"/>
      <c r="O35" s="11"/>
      <c r="P35" s="125"/>
      <c r="Q35"/>
      <c r="R35"/>
      <c r="S35"/>
      <c r="T35" s="11"/>
      <c r="U35" s="11"/>
      <c r="V35" s="16"/>
      <c r="W35" s="127"/>
    </row>
    <row r="36" spans="2:23" ht="10.15" customHeight="1">
      <c r="B36" s="15"/>
      <c r="C36" s="11"/>
      <c r="D36" s="100"/>
      <c r="E36" s="41"/>
      <c r="F36" s="227" t="s">
        <v>5</v>
      </c>
      <c r="G36" s="11"/>
      <c r="H36" s="401">
        <f>SUM('L3.3 (RBC rsv) tabs =&gt;:&lt;= L3.3 (RBC rsv) tabs'!H36)</f>
        <v>0</v>
      </c>
      <c r="I36" s="401">
        <f>SUM('L3.3 (RBC rsv) tabs =&gt;:&lt;= L3.3 (RBC rsv) tabs'!I36)</f>
        <v>0</v>
      </c>
      <c r="J36" s="401">
        <f>SUM('L3.3 (RBC rsv) tabs =&gt;:&lt;= L3.3 (RBC rsv) tabs'!J36)</f>
        <v>0</v>
      </c>
      <c r="K36" s="401">
        <f>SUM('L3.3 (RBC rsv) tabs =&gt;:&lt;= L3.3 (RBC rsv) tabs'!K36)</f>
        <v>0</v>
      </c>
      <c r="L36" s="401">
        <f>SUM('L3.3 (RBC rsv) tabs =&gt;:&lt;= L3.3 (RBC rsv) tabs'!L36)</f>
        <v>0</v>
      </c>
      <c r="M36" s="401">
        <f>SUM('L3.3 (RBC rsv) tabs =&gt;:&lt;= L3.3 (RBC rsv) tabs'!M36)</f>
        <v>0</v>
      </c>
      <c r="N36" s="125"/>
      <c r="O36" s="11"/>
      <c r="P36" s="125"/>
      <c r="Q36"/>
      <c r="R36"/>
      <c r="S36"/>
      <c r="T36" s="11"/>
      <c r="U36" s="11"/>
      <c r="V36" s="16"/>
      <c r="W36" s="127"/>
    </row>
    <row r="37" spans="2:23" ht="10.15" customHeight="1">
      <c r="B37" s="15"/>
      <c r="C37" s="11"/>
      <c r="D37" s="100"/>
      <c r="E37" s="41"/>
      <c r="F37" s="227" t="s">
        <v>6</v>
      </c>
      <c r="G37" s="11"/>
      <c r="H37" s="401">
        <f>SUM('L3.3 (RBC rsv) tabs =&gt;:&lt;= L3.3 (RBC rsv) tabs'!H37)</f>
        <v>0</v>
      </c>
      <c r="I37" s="401">
        <f>SUM('L3.3 (RBC rsv) tabs =&gt;:&lt;= L3.3 (RBC rsv) tabs'!I37)</f>
        <v>0</v>
      </c>
      <c r="J37" s="401">
        <f>SUM('L3.3 (RBC rsv) tabs =&gt;:&lt;= L3.3 (RBC rsv) tabs'!J37)</f>
        <v>0</v>
      </c>
      <c r="K37" s="401">
        <f>SUM('L3.3 (RBC rsv) tabs =&gt;:&lt;= L3.3 (RBC rsv) tabs'!K37)</f>
        <v>0</v>
      </c>
      <c r="L37" s="401">
        <f>SUM('L3.3 (RBC rsv) tabs =&gt;:&lt;= L3.3 (RBC rsv) tabs'!L37)</f>
        <v>0</v>
      </c>
      <c r="M37" s="401">
        <f>SUM('L3.3 (RBC rsv) tabs =&gt;:&lt;= L3.3 (RBC rsv) tabs'!M37)</f>
        <v>0</v>
      </c>
      <c r="N37" s="125"/>
      <c r="O37" s="11"/>
      <c r="P37" s="125"/>
      <c r="Q37"/>
      <c r="R37"/>
      <c r="S37"/>
      <c r="T37" s="11"/>
      <c r="U37" s="11"/>
      <c r="V37" s="16"/>
      <c r="W37" s="127"/>
    </row>
    <row r="38" spans="2:23" ht="10.15" customHeight="1">
      <c r="B38" s="15"/>
      <c r="C38" s="11"/>
      <c r="D38" s="100"/>
      <c r="E38" s="41"/>
      <c r="F38" s="227" t="s">
        <v>7</v>
      </c>
      <c r="G38" s="11"/>
      <c r="H38" s="401">
        <f>SUM('L3.3 (RBC rsv) tabs =&gt;:&lt;= L3.3 (RBC rsv) tabs'!H38)</f>
        <v>0</v>
      </c>
      <c r="I38" s="401">
        <f>SUM('L3.3 (RBC rsv) tabs =&gt;:&lt;= L3.3 (RBC rsv) tabs'!I38)</f>
        <v>0</v>
      </c>
      <c r="J38" s="401">
        <f>SUM('L3.3 (RBC rsv) tabs =&gt;:&lt;= L3.3 (RBC rsv) tabs'!J38)</f>
        <v>0</v>
      </c>
      <c r="K38" s="401">
        <f>SUM('L3.3 (RBC rsv) tabs =&gt;:&lt;= L3.3 (RBC rsv) tabs'!K38)</f>
        <v>0</v>
      </c>
      <c r="L38" s="401">
        <f>SUM('L3.3 (RBC rsv) tabs =&gt;:&lt;= L3.3 (RBC rsv) tabs'!L38)</f>
        <v>0</v>
      </c>
      <c r="M38" s="401">
        <f>SUM('L3.3 (RBC rsv) tabs =&gt;:&lt;= L3.3 (RBC rsv) tabs'!M38)</f>
        <v>0</v>
      </c>
      <c r="N38" s="125"/>
      <c r="O38" s="11"/>
      <c r="P38" s="125"/>
      <c r="Q38"/>
      <c r="R38"/>
      <c r="S38"/>
      <c r="T38" s="11"/>
      <c r="U38" s="11"/>
      <c r="V38" s="16"/>
      <c r="W38" s="127"/>
    </row>
    <row r="39" spans="2:23" ht="10.15" customHeight="1">
      <c r="B39" s="15"/>
      <c r="C39" s="11"/>
      <c r="D39" s="100"/>
      <c r="E39" s="41"/>
      <c r="F39" s="227" t="s">
        <v>8</v>
      </c>
      <c r="G39" s="11"/>
      <c r="H39" s="401">
        <f>SUM('L3.3 (RBC rsv) tabs =&gt;:&lt;= L3.3 (RBC rsv) tabs'!H39)</f>
        <v>0</v>
      </c>
      <c r="I39" s="401">
        <f>SUM('L3.3 (RBC rsv) tabs =&gt;:&lt;= L3.3 (RBC rsv) tabs'!I39)</f>
        <v>0</v>
      </c>
      <c r="J39" s="401">
        <f>SUM('L3.3 (RBC rsv) tabs =&gt;:&lt;= L3.3 (RBC rsv) tabs'!J39)</f>
        <v>0</v>
      </c>
      <c r="K39" s="401">
        <f>SUM('L3.3 (RBC rsv) tabs =&gt;:&lt;= L3.3 (RBC rsv) tabs'!K39)</f>
        <v>0</v>
      </c>
      <c r="L39" s="401">
        <f>SUM('L3.3 (RBC rsv) tabs =&gt;:&lt;= L3.3 (RBC rsv) tabs'!L39)</f>
        <v>0</v>
      </c>
      <c r="M39" s="401">
        <f>SUM('L3.3 (RBC rsv) tabs =&gt;:&lt;= L3.3 (RBC rsv) tabs'!M39)</f>
        <v>0</v>
      </c>
      <c r="N39" s="125"/>
      <c r="O39" s="11"/>
      <c r="P39" s="125"/>
      <c r="Q39"/>
      <c r="R39"/>
      <c r="S39"/>
      <c r="T39" s="11"/>
      <c r="U39" s="11"/>
      <c r="V39" s="16"/>
      <c r="W39" s="127"/>
    </row>
    <row r="40" spans="2:23" ht="10.15" customHeight="1">
      <c r="B40" s="15"/>
      <c r="C40" s="11"/>
      <c r="D40" s="100"/>
      <c r="E40" s="41"/>
      <c r="F40" s="42"/>
      <c r="G40" s="11"/>
      <c r="H40" s="138"/>
      <c r="I40" s="138"/>
      <c r="J40" s="138"/>
      <c r="K40" s="138"/>
      <c r="L40" s="138"/>
      <c r="M40" s="138"/>
      <c r="N40" s="125"/>
      <c r="O40" s="11"/>
      <c r="P40" s="125"/>
      <c r="Q40"/>
      <c r="R40"/>
      <c r="S40"/>
      <c r="T40" s="11"/>
      <c r="U40" s="11"/>
      <c r="V40" s="16"/>
      <c r="W40" s="127"/>
    </row>
    <row r="41" spans="2:23" ht="10.15" customHeight="1">
      <c r="B41" s="15"/>
      <c r="C41" s="11"/>
      <c r="D41" s="100"/>
      <c r="E41" s="41"/>
      <c r="F41" s="226" t="s">
        <v>9</v>
      </c>
      <c r="G41" s="206"/>
      <c r="H41" s="139"/>
      <c r="I41" s="139"/>
      <c r="J41" s="139"/>
      <c r="K41" s="139"/>
      <c r="L41" s="139"/>
      <c r="M41" s="139"/>
      <c r="N41" s="125"/>
      <c r="O41" s="11"/>
      <c r="P41" s="125"/>
      <c r="Q41"/>
      <c r="R41"/>
      <c r="S41"/>
      <c r="T41" s="11"/>
      <c r="U41" s="11"/>
      <c r="V41" s="16"/>
      <c r="W41" s="127"/>
    </row>
    <row r="42" spans="2:23" ht="10.15" customHeight="1">
      <c r="B42" s="15"/>
      <c r="C42" s="11"/>
      <c r="D42" s="100"/>
      <c r="E42" s="41"/>
      <c r="F42" s="227" t="s">
        <v>10</v>
      </c>
      <c r="G42" s="11"/>
      <c r="H42" s="401">
        <f>SUM('L3.3 (RBC rsv) tabs =&gt;:&lt;= L3.3 (RBC rsv) tabs'!H42)</f>
        <v>0</v>
      </c>
      <c r="I42" s="401">
        <f>SUM('L3.3 (RBC rsv) tabs =&gt;:&lt;= L3.3 (RBC rsv) tabs'!I42)</f>
        <v>0</v>
      </c>
      <c r="J42" s="401">
        <f>SUM('L3.3 (RBC rsv) tabs =&gt;:&lt;= L3.3 (RBC rsv) tabs'!J42)</f>
        <v>0</v>
      </c>
      <c r="K42" s="401">
        <f>SUM('L3.3 (RBC rsv) tabs =&gt;:&lt;= L3.3 (RBC rsv) tabs'!K42)</f>
        <v>0</v>
      </c>
      <c r="L42" s="401">
        <f>SUM('L3.3 (RBC rsv) tabs =&gt;:&lt;= L3.3 (RBC rsv) tabs'!L42)</f>
        <v>0</v>
      </c>
      <c r="M42" s="401">
        <f>SUM('L3.3 (RBC rsv) tabs =&gt;:&lt;= L3.3 (RBC rsv) tabs'!M42)</f>
        <v>0</v>
      </c>
      <c r="N42" s="125"/>
      <c r="O42" s="11"/>
      <c r="P42" s="125"/>
      <c r="Q42"/>
      <c r="R42"/>
      <c r="S42"/>
      <c r="T42" s="11"/>
      <c r="U42" s="11"/>
      <c r="V42" s="16"/>
      <c r="W42" s="127"/>
    </row>
    <row r="43" spans="2:23" ht="10.15" customHeight="1">
      <c r="B43" s="15"/>
      <c r="C43" s="11"/>
      <c r="D43" s="100"/>
      <c r="E43" s="41"/>
      <c r="F43" s="227" t="s">
        <v>22</v>
      </c>
      <c r="G43" s="11"/>
      <c r="H43" s="401">
        <f>SUM('L3.3 (RBC rsv) tabs =&gt;:&lt;= L3.3 (RBC rsv) tabs'!H43)</f>
        <v>0</v>
      </c>
      <c r="I43" s="401">
        <f>SUM('L3.3 (RBC rsv) tabs =&gt;:&lt;= L3.3 (RBC rsv) tabs'!I43)</f>
        <v>0</v>
      </c>
      <c r="J43" s="401">
        <f>SUM('L3.3 (RBC rsv) tabs =&gt;:&lt;= L3.3 (RBC rsv) tabs'!J43)</f>
        <v>0</v>
      </c>
      <c r="K43" s="401">
        <f>SUM('L3.3 (RBC rsv) tabs =&gt;:&lt;= L3.3 (RBC rsv) tabs'!K43)</f>
        <v>0</v>
      </c>
      <c r="L43" s="401">
        <f>SUM('L3.3 (RBC rsv) tabs =&gt;:&lt;= L3.3 (RBC rsv) tabs'!L43)</f>
        <v>0</v>
      </c>
      <c r="M43" s="401">
        <f>SUM('L3.3 (RBC rsv) tabs =&gt;:&lt;= L3.3 (RBC rsv) tabs'!M43)</f>
        <v>0</v>
      </c>
      <c r="N43" s="125"/>
      <c r="O43" s="11"/>
      <c r="P43" s="125"/>
      <c r="Q43"/>
      <c r="R43"/>
      <c r="S43"/>
      <c r="T43" s="11"/>
      <c r="U43" s="11"/>
      <c r="V43" s="16"/>
      <c r="W43" s="127"/>
    </row>
    <row r="44" spans="2:23" ht="10.15" customHeight="1">
      <c r="B44" s="15"/>
      <c r="C44" s="11"/>
      <c r="D44" s="100"/>
      <c r="E44" s="41"/>
      <c r="F44" s="227" t="s">
        <v>23</v>
      </c>
      <c r="G44" s="11"/>
      <c r="H44" s="401">
        <f>SUM('L3.3 (RBC rsv) tabs =&gt;:&lt;= L3.3 (RBC rsv) tabs'!H44)</f>
        <v>0</v>
      </c>
      <c r="I44" s="401">
        <f>SUM('L3.3 (RBC rsv) tabs =&gt;:&lt;= L3.3 (RBC rsv) tabs'!I44)</f>
        <v>0</v>
      </c>
      <c r="J44" s="401">
        <f>SUM('L3.3 (RBC rsv) tabs =&gt;:&lt;= L3.3 (RBC rsv) tabs'!J44)</f>
        <v>0</v>
      </c>
      <c r="K44" s="402" t="s">
        <v>66</v>
      </c>
      <c r="L44" s="401">
        <f>SUM('L3.3 (RBC rsv) tabs =&gt;:&lt;= L3.3 (RBC rsv) tabs'!L44)</f>
        <v>0</v>
      </c>
      <c r="M44" s="401">
        <f>SUM('L3.3 (RBC rsv) tabs =&gt;:&lt;= L3.3 (RBC rsv) tabs'!M44)</f>
        <v>0</v>
      </c>
      <c r="N44" s="125"/>
      <c r="O44" s="11"/>
      <c r="P44" s="125"/>
      <c r="Q44"/>
      <c r="R44"/>
      <c r="S44"/>
      <c r="T44" s="11"/>
      <c r="U44" s="11"/>
      <c r="V44" s="16"/>
      <c r="W44" s="127"/>
    </row>
    <row r="45" spans="2:23" ht="10.15" customHeight="1">
      <c r="B45" s="15"/>
      <c r="C45" s="11"/>
      <c r="D45" s="100"/>
      <c r="E45" s="41"/>
      <c r="F45" s="227" t="s">
        <v>57</v>
      </c>
      <c r="G45" s="11"/>
      <c r="H45" s="401">
        <f>SUM('L3.3 (RBC rsv) tabs =&gt;:&lt;= L3.3 (RBC rsv) tabs'!H45)</f>
        <v>0</v>
      </c>
      <c r="I45" s="401">
        <f>SUM('L3.3 (RBC rsv) tabs =&gt;:&lt;= L3.3 (RBC rsv) tabs'!I45)</f>
        <v>0</v>
      </c>
      <c r="J45" s="401">
        <f>SUM('L3.3 (RBC rsv) tabs =&gt;:&lt;= L3.3 (RBC rsv) tabs'!J45)</f>
        <v>0</v>
      </c>
      <c r="K45" s="402" t="s">
        <v>66</v>
      </c>
      <c r="L45" s="401">
        <f>SUM('L3.3 (RBC rsv) tabs =&gt;:&lt;= L3.3 (RBC rsv) tabs'!L45)</f>
        <v>0</v>
      </c>
      <c r="M45" s="401">
        <f>SUM('L3.3 (RBC rsv) tabs =&gt;:&lt;= L3.3 (RBC rsv) tabs'!M45)</f>
        <v>0</v>
      </c>
      <c r="N45" s="125"/>
      <c r="O45" s="11"/>
      <c r="P45" s="125"/>
      <c r="Q45"/>
      <c r="R45"/>
      <c r="S45"/>
      <c r="T45" s="11"/>
      <c r="U45" s="11"/>
      <c r="V45" s="16"/>
      <c r="W45" s="127"/>
    </row>
    <row r="46" spans="2:23" ht="10.15" customHeight="1">
      <c r="B46" s="15"/>
      <c r="C46" s="11"/>
      <c r="D46" s="100"/>
      <c r="E46" s="41"/>
      <c r="F46" s="227" t="s">
        <v>32</v>
      </c>
      <c r="G46" s="11"/>
      <c r="H46" s="401">
        <f>SUM('L3.3 (RBC rsv) tabs =&gt;:&lt;= L3.3 (RBC rsv) tabs'!H46)</f>
        <v>0</v>
      </c>
      <c r="I46" s="401">
        <f>SUM('L3.3 (RBC rsv) tabs =&gt;:&lt;= L3.3 (RBC rsv) tabs'!I46)</f>
        <v>0</v>
      </c>
      <c r="J46" s="401">
        <f>SUM('L3.3 (RBC rsv) tabs =&gt;:&lt;= L3.3 (RBC rsv) tabs'!J46)</f>
        <v>0</v>
      </c>
      <c r="K46" s="402" t="s">
        <v>66</v>
      </c>
      <c r="L46" s="401">
        <f>SUM('L3.3 (RBC rsv) tabs =&gt;:&lt;= L3.3 (RBC rsv) tabs'!L46)</f>
        <v>0</v>
      </c>
      <c r="M46" s="401">
        <f>SUM('L3.3 (RBC rsv) tabs =&gt;:&lt;= L3.3 (RBC rsv) tabs'!M46)</f>
        <v>0</v>
      </c>
      <c r="N46" s="125"/>
      <c r="O46" s="11"/>
      <c r="P46" s="125"/>
      <c r="Q46"/>
      <c r="R46"/>
      <c r="S46"/>
      <c r="T46" s="11"/>
      <c r="U46" s="11"/>
      <c r="V46" s="16"/>
      <c r="W46" s="127"/>
    </row>
    <row r="47" spans="2:23" ht="10.15" customHeight="1">
      <c r="B47" s="15"/>
      <c r="C47" s="11"/>
      <c r="D47" s="100"/>
      <c r="E47" s="41"/>
      <c r="F47" s="227" t="s">
        <v>8</v>
      </c>
      <c r="G47" s="11"/>
      <c r="H47" s="401">
        <f>SUM('L3.3 (RBC rsv) tabs =&gt;:&lt;= L3.3 (RBC rsv) tabs'!H47)</f>
        <v>0</v>
      </c>
      <c r="I47" s="401">
        <f>SUM('L3.3 (RBC rsv) tabs =&gt;:&lt;= L3.3 (RBC rsv) tabs'!I47)</f>
        <v>0</v>
      </c>
      <c r="J47" s="401">
        <f>SUM('L3.3 (RBC rsv) tabs =&gt;:&lt;= L3.3 (RBC rsv) tabs'!J47)</f>
        <v>0</v>
      </c>
      <c r="K47" s="401">
        <f>SUM('L3.3 (RBC rsv) tabs =&gt;:&lt;= L3.3 (RBC rsv) tabs'!K47)</f>
        <v>0</v>
      </c>
      <c r="L47" s="401">
        <f>SUM('L3.3 (RBC rsv) tabs =&gt;:&lt;= L3.3 (RBC rsv) tabs'!L47)</f>
        <v>0</v>
      </c>
      <c r="M47" s="401">
        <f>SUM('L3.3 (RBC rsv) tabs =&gt;:&lt;= L3.3 (RBC rsv) tabs'!M47)</f>
        <v>0</v>
      </c>
      <c r="N47" s="125"/>
      <c r="O47" s="11"/>
      <c r="P47" s="125"/>
      <c r="Q47"/>
      <c r="R47"/>
      <c r="S47"/>
      <c r="T47" s="11"/>
      <c r="U47" s="11"/>
      <c r="V47" s="16"/>
      <c r="W47" s="127"/>
    </row>
    <row r="48" spans="2:23" ht="10.15" customHeight="1">
      <c r="B48" s="15"/>
      <c r="C48" s="11"/>
      <c r="D48" s="100"/>
      <c r="E48" s="41"/>
      <c r="F48" s="227"/>
      <c r="G48" s="11"/>
      <c r="H48" s="138"/>
      <c r="I48" s="138"/>
      <c r="J48" s="138"/>
      <c r="K48" s="138"/>
      <c r="L48" s="138"/>
      <c r="M48" s="138"/>
      <c r="N48" s="125"/>
      <c r="O48" s="127"/>
      <c r="P48" s="125"/>
      <c r="Q48"/>
      <c r="R48"/>
      <c r="S48"/>
      <c r="T48" s="11"/>
      <c r="U48" s="127"/>
      <c r="V48" s="16"/>
      <c r="W48" s="127"/>
    </row>
    <row r="49" spans="2:23" ht="10.15" customHeight="1">
      <c r="B49" s="15"/>
      <c r="C49" s="11"/>
      <c r="D49" s="159"/>
      <c r="E49" s="160"/>
      <c r="F49" s="42" t="s">
        <v>361</v>
      </c>
      <c r="G49" s="11"/>
      <c r="H49" s="135"/>
      <c r="I49" s="135"/>
      <c r="J49" s="132"/>
      <c r="K49" s="132"/>
      <c r="L49" s="132"/>
      <c r="M49" s="132"/>
      <c r="N49" s="205"/>
      <c r="O49" s="11"/>
      <c r="P49" s="205"/>
      <c r="Q49"/>
      <c r="R49"/>
      <c r="S49"/>
      <c r="T49" s="11"/>
      <c r="U49" s="11"/>
      <c r="V49" s="16"/>
      <c r="W49" s="127"/>
    </row>
    <row r="50" spans="2:23" ht="10.15" customHeight="1">
      <c r="B50" s="15"/>
      <c r="C50" s="11"/>
      <c r="D50" s="100"/>
      <c r="E50" s="41"/>
      <c r="F50" s="226" t="s">
        <v>3</v>
      </c>
      <c r="G50" s="206"/>
      <c r="H50" s="135"/>
      <c r="I50" s="135"/>
      <c r="J50" s="135"/>
      <c r="K50" s="135"/>
      <c r="L50" s="135"/>
      <c r="M50" s="135"/>
      <c r="N50" s="126"/>
      <c r="O50" s="11"/>
      <c r="P50" s="126"/>
      <c r="Q50"/>
      <c r="R50"/>
      <c r="S50"/>
      <c r="T50" s="11"/>
      <c r="U50" s="11"/>
      <c r="V50" s="16"/>
      <c r="W50" s="127"/>
    </row>
    <row r="51" spans="2:23" ht="10.15" customHeight="1">
      <c r="B51" s="15"/>
      <c r="C51" s="11"/>
      <c r="D51" s="100"/>
      <c r="E51" s="41"/>
      <c r="F51" s="227" t="s">
        <v>4</v>
      </c>
      <c r="G51" s="11"/>
      <c r="H51" s="401">
        <f>SUM('L3.3 (RBC rsv) tabs =&gt;:&lt;= L3.3 (RBC rsv) tabs'!H51)</f>
        <v>0</v>
      </c>
      <c r="I51" s="401">
        <f>SUM('L3.3 (RBC rsv) tabs =&gt;:&lt;= L3.3 (RBC rsv) tabs'!I51)</f>
        <v>0</v>
      </c>
      <c r="J51" s="401">
        <f>SUM('L3.3 (RBC rsv) tabs =&gt;:&lt;= L3.3 (RBC rsv) tabs'!J51)</f>
        <v>0</v>
      </c>
      <c r="K51" s="401">
        <f>SUM('L3.3 (RBC rsv) tabs =&gt;:&lt;= L3.3 (RBC rsv) tabs'!K51)</f>
        <v>0</v>
      </c>
      <c r="L51" s="401">
        <f>SUM('L3.3 (RBC rsv) tabs =&gt;:&lt;= L3.3 (RBC rsv) tabs'!L51)</f>
        <v>0</v>
      </c>
      <c r="M51" s="401">
        <f>SUM('L3.3 (RBC rsv) tabs =&gt;:&lt;= L3.3 (RBC rsv) tabs'!M51)</f>
        <v>0</v>
      </c>
      <c r="N51" s="125"/>
      <c r="O51" s="11"/>
      <c r="P51" s="125"/>
      <c r="Q51"/>
      <c r="R51"/>
      <c r="S51"/>
      <c r="T51" s="11"/>
      <c r="U51" s="11"/>
      <c r="V51" s="16"/>
      <c r="W51" s="127"/>
    </row>
    <row r="52" spans="2:23" ht="10.15" customHeight="1">
      <c r="B52" s="15"/>
      <c r="C52" s="11"/>
      <c r="D52" s="100"/>
      <c r="E52" s="41"/>
      <c r="F52" s="227" t="s">
        <v>5</v>
      </c>
      <c r="G52" s="11"/>
      <c r="H52" s="401">
        <f>SUM('L3.3 (RBC rsv) tabs =&gt;:&lt;= L3.3 (RBC rsv) tabs'!H52)</f>
        <v>0</v>
      </c>
      <c r="I52" s="401">
        <f>SUM('L3.3 (RBC rsv) tabs =&gt;:&lt;= L3.3 (RBC rsv) tabs'!I52)</f>
        <v>0</v>
      </c>
      <c r="J52" s="401">
        <f>SUM('L3.3 (RBC rsv) tabs =&gt;:&lt;= L3.3 (RBC rsv) tabs'!J52)</f>
        <v>0</v>
      </c>
      <c r="K52" s="401">
        <f>SUM('L3.3 (RBC rsv) tabs =&gt;:&lt;= L3.3 (RBC rsv) tabs'!K52)</f>
        <v>0</v>
      </c>
      <c r="L52" s="401">
        <f>SUM('L3.3 (RBC rsv) tabs =&gt;:&lt;= L3.3 (RBC rsv) tabs'!L52)</f>
        <v>0</v>
      </c>
      <c r="M52" s="401">
        <f>SUM('L3.3 (RBC rsv) tabs =&gt;:&lt;= L3.3 (RBC rsv) tabs'!M52)</f>
        <v>0</v>
      </c>
      <c r="N52" s="125"/>
      <c r="O52" s="11"/>
      <c r="P52" s="125"/>
      <c r="Q52"/>
      <c r="R52"/>
      <c r="S52"/>
      <c r="T52" s="11"/>
      <c r="U52" s="11"/>
      <c r="V52" s="16"/>
      <c r="W52" s="127"/>
    </row>
    <row r="53" spans="2:23" ht="10.15" customHeight="1">
      <c r="B53" s="15"/>
      <c r="C53" s="11"/>
      <c r="D53" s="100"/>
      <c r="E53" s="41"/>
      <c r="F53" s="227" t="s">
        <v>6</v>
      </c>
      <c r="G53" s="11"/>
      <c r="H53" s="401">
        <f>SUM('L3.3 (RBC rsv) tabs =&gt;:&lt;= L3.3 (RBC rsv) tabs'!H53)</f>
        <v>0</v>
      </c>
      <c r="I53" s="401">
        <f>SUM('L3.3 (RBC rsv) tabs =&gt;:&lt;= L3.3 (RBC rsv) tabs'!I53)</f>
        <v>0</v>
      </c>
      <c r="J53" s="401">
        <f>SUM('L3.3 (RBC rsv) tabs =&gt;:&lt;= L3.3 (RBC rsv) tabs'!J53)</f>
        <v>0</v>
      </c>
      <c r="K53" s="401">
        <f>SUM('L3.3 (RBC rsv) tabs =&gt;:&lt;= L3.3 (RBC rsv) tabs'!K53)</f>
        <v>0</v>
      </c>
      <c r="L53" s="401">
        <f>SUM('L3.3 (RBC rsv) tabs =&gt;:&lt;= L3.3 (RBC rsv) tabs'!L53)</f>
        <v>0</v>
      </c>
      <c r="M53" s="401">
        <f>SUM('L3.3 (RBC rsv) tabs =&gt;:&lt;= L3.3 (RBC rsv) tabs'!M53)</f>
        <v>0</v>
      </c>
      <c r="N53" s="125"/>
      <c r="O53" s="11"/>
      <c r="P53" s="125"/>
      <c r="Q53"/>
      <c r="R53"/>
      <c r="S53"/>
      <c r="T53" s="11"/>
      <c r="U53" s="11"/>
      <c r="V53" s="16"/>
      <c r="W53" s="127"/>
    </row>
    <row r="54" spans="2:23" ht="10.15" customHeight="1">
      <c r="B54" s="15"/>
      <c r="C54" s="11"/>
      <c r="D54" s="100"/>
      <c r="E54" s="41"/>
      <c r="F54" s="227" t="s">
        <v>7</v>
      </c>
      <c r="G54" s="11"/>
      <c r="H54" s="401">
        <f>SUM('L3.3 (RBC rsv) tabs =&gt;:&lt;= L3.3 (RBC rsv) tabs'!H54)</f>
        <v>0</v>
      </c>
      <c r="I54" s="401">
        <f>SUM('L3.3 (RBC rsv) tabs =&gt;:&lt;= L3.3 (RBC rsv) tabs'!I54)</f>
        <v>0</v>
      </c>
      <c r="J54" s="401">
        <f>SUM('L3.3 (RBC rsv) tabs =&gt;:&lt;= L3.3 (RBC rsv) tabs'!J54)</f>
        <v>0</v>
      </c>
      <c r="K54" s="401">
        <f>SUM('L3.3 (RBC rsv) tabs =&gt;:&lt;= L3.3 (RBC rsv) tabs'!K54)</f>
        <v>0</v>
      </c>
      <c r="L54" s="401">
        <f>SUM('L3.3 (RBC rsv) tabs =&gt;:&lt;= L3.3 (RBC rsv) tabs'!L54)</f>
        <v>0</v>
      </c>
      <c r="M54" s="401">
        <f>SUM('L3.3 (RBC rsv) tabs =&gt;:&lt;= L3.3 (RBC rsv) tabs'!M54)</f>
        <v>0</v>
      </c>
      <c r="N54" s="125"/>
      <c r="O54" s="11"/>
      <c r="P54" s="125"/>
      <c r="Q54"/>
      <c r="R54"/>
      <c r="S54"/>
      <c r="T54" s="11"/>
      <c r="U54" s="11"/>
      <c r="V54" s="16"/>
      <c r="W54" s="127"/>
    </row>
    <row r="55" spans="2:23" ht="10.15" customHeight="1">
      <c r="B55" s="15"/>
      <c r="C55" s="11"/>
      <c r="D55" s="100"/>
      <c r="E55" s="41"/>
      <c r="F55" s="227" t="s">
        <v>8</v>
      </c>
      <c r="G55" s="11"/>
      <c r="H55" s="401">
        <f>SUM('L3.3 (RBC rsv) tabs =&gt;:&lt;= L3.3 (RBC rsv) tabs'!H55)</f>
        <v>0</v>
      </c>
      <c r="I55" s="401">
        <f>SUM('L3.3 (RBC rsv) tabs =&gt;:&lt;= L3.3 (RBC rsv) tabs'!I55)</f>
        <v>0</v>
      </c>
      <c r="J55" s="401">
        <f>SUM('L3.3 (RBC rsv) tabs =&gt;:&lt;= L3.3 (RBC rsv) tabs'!J55)</f>
        <v>0</v>
      </c>
      <c r="K55" s="401">
        <f>SUM('L3.3 (RBC rsv) tabs =&gt;:&lt;= L3.3 (RBC rsv) tabs'!K55)</f>
        <v>0</v>
      </c>
      <c r="L55" s="401">
        <f>SUM('L3.3 (RBC rsv) tabs =&gt;:&lt;= L3.3 (RBC rsv) tabs'!L55)</f>
        <v>0</v>
      </c>
      <c r="M55" s="401">
        <f>SUM('L3.3 (RBC rsv) tabs =&gt;:&lt;= L3.3 (RBC rsv) tabs'!M55)</f>
        <v>0</v>
      </c>
      <c r="N55" s="125"/>
      <c r="O55" s="11"/>
      <c r="P55" s="125"/>
      <c r="Q55"/>
      <c r="R55"/>
      <c r="S55"/>
      <c r="T55" s="11"/>
      <c r="U55" s="11"/>
      <c r="V55" s="16"/>
      <c r="W55" s="127"/>
    </row>
    <row r="56" spans="2:23" ht="10.15" customHeight="1">
      <c r="B56" s="15"/>
      <c r="C56" s="11"/>
      <c r="D56" s="100"/>
      <c r="E56" s="41"/>
      <c r="F56" s="42"/>
      <c r="G56" s="11"/>
      <c r="H56" s="138"/>
      <c r="I56" s="138"/>
      <c r="J56" s="138"/>
      <c r="K56" s="138"/>
      <c r="L56" s="138"/>
      <c r="M56" s="138"/>
      <c r="N56" s="125"/>
      <c r="O56" s="11"/>
      <c r="P56" s="125"/>
      <c r="Q56"/>
      <c r="R56"/>
      <c r="S56"/>
      <c r="T56" s="11"/>
      <c r="U56" s="11"/>
      <c r="V56" s="16"/>
      <c r="W56" s="127"/>
    </row>
    <row r="57" spans="2:23" ht="10.15" customHeight="1">
      <c r="B57" s="15"/>
      <c r="C57" s="11"/>
      <c r="D57" s="100"/>
      <c r="E57" s="41"/>
      <c r="F57" s="226" t="s">
        <v>9</v>
      </c>
      <c r="G57" s="206"/>
      <c r="H57" s="139"/>
      <c r="I57" s="139"/>
      <c r="J57" s="139"/>
      <c r="K57" s="139"/>
      <c r="L57" s="139"/>
      <c r="M57" s="139"/>
      <c r="N57" s="125"/>
      <c r="O57" s="11"/>
      <c r="P57" s="125"/>
      <c r="Q57"/>
      <c r="R57"/>
      <c r="S57"/>
      <c r="T57" s="11"/>
      <c r="U57" s="11"/>
      <c r="V57" s="16"/>
      <c r="W57" s="127"/>
    </row>
    <row r="58" spans="2:23" ht="10.15" customHeight="1">
      <c r="B58" s="15"/>
      <c r="C58" s="11"/>
      <c r="D58" s="100"/>
      <c r="E58" s="41"/>
      <c r="F58" s="227" t="s">
        <v>10</v>
      </c>
      <c r="G58" s="11"/>
      <c r="H58" s="401">
        <f>SUM('L3.3 (RBC rsv) tabs =&gt;:&lt;= L3.3 (RBC rsv) tabs'!H58)</f>
        <v>0</v>
      </c>
      <c r="I58" s="401">
        <f>SUM('L3.3 (RBC rsv) tabs =&gt;:&lt;= L3.3 (RBC rsv) tabs'!I58)</f>
        <v>0</v>
      </c>
      <c r="J58" s="401">
        <f>SUM('L3.3 (RBC rsv) tabs =&gt;:&lt;= L3.3 (RBC rsv) tabs'!J58)</f>
        <v>0</v>
      </c>
      <c r="K58" s="401">
        <f>SUM('L3.3 (RBC rsv) tabs =&gt;:&lt;= L3.3 (RBC rsv) tabs'!K58)</f>
        <v>0</v>
      </c>
      <c r="L58" s="401">
        <f>SUM('L3.3 (RBC rsv) tabs =&gt;:&lt;= L3.3 (RBC rsv) tabs'!L58)</f>
        <v>0</v>
      </c>
      <c r="M58" s="401">
        <f>SUM('L3.3 (RBC rsv) tabs =&gt;:&lt;= L3.3 (RBC rsv) tabs'!M58)</f>
        <v>0</v>
      </c>
      <c r="N58" s="125"/>
      <c r="O58" s="11"/>
      <c r="P58" s="125"/>
      <c r="Q58"/>
      <c r="R58"/>
      <c r="S58"/>
      <c r="T58" s="11"/>
      <c r="U58" s="11"/>
      <c r="V58" s="16"/>
      <c r="W58" s="127"/>
    </row>
    <row r="59" spans="2:23" ht="10.15" customHeight="1">
      <c r="B59" s="15"/>
      <c r="C59" s="11"/>
      <c r="D59" s="100"/>
      <c r="E59" s="41"/>
      <c r="F59" s="227" t="s">
        <v>22</v>
      </c>
      <c r="G59" s="11"/>
      <c r="H59" s="401">
        <f>SUM('L3.3 (RBC rsv) tabs =&gt;:&lt;= L3.3 (RBC rsv) tabs'!H59)</f>
        <v>0</v>
      </c>
      <c r="I59" s="401">
        <f>SUM('L3.3 (RBC rsv) tabs =&gt;:&lt;= L3.3 (RBC rsv) tabs'!I59)</f>
        <v>0</v>
      </c>
      <c r="J59" s="401">
        <f>SUM('L3.3 (RBC rsv) tabs =&gt;:&lt;= L3.3 (RBC rsv) tabs'!J59)</f>
        <v>0</v>
      </c>
      <c r="K59" s="401">
        <f>SUM('L3.3 (RBC rsv) tabs =&gt;:&lt;= L3.3 (RBC rsv) tabs'!K59)</f>
        <v>0</v>
      </c>
      <c r="L59" s="401">
        <f>SUM('L3.3 (RBC rsv) tabs =&gt;:&lt;= L3.3 (RBC rsv) tabs'!L59)</f>
        <v>0</v>
      </c>
      <c r="M59" s="401">
        <f>SUM('L3.3 (RBC rsv) tabs =&gt;:&lt;= L3.3 (RBC rsv) tabs'!M59)</f>
        <v>0</v>
      </c>
      <c r="N59" s="125"/>
      <c r="O59" s="11"/>
      <c r="P59" s="125"/>
      <c r="Q59"/>
      <c r="R59"/>
      <c r="S59"/>
      <c r="T59" s="11"/>
      <c r="U59" s="11"/>
      <c r="V59" s="16"/>
      <c r="W59" s="127"/>
    </row>
    <row r="60" spans="2:23" ht="10.15" customHeight="1">
      <c r="B60" s="15"/>
      <c r="C60" s="11"/>
      <c r="D60" s="100"/>
      <c r="E60" s="41"/>
      <c r="F60" s="227" t="s">
        <v>23</v>
      </c>
      <c r="G60" s="11"/>
      <c r="H60" s="401">
        <f>SUM('L3.3 (RBC rsv) tabs =&gt;:&lt;= L3.3 (RBC rsv) tabs'!H60)</f>
        <v>0</v>
      </c>
      <c r="I60" s="401">
        <f>SUM('L3.3 (RBC rsv) tabs =&gt;:&lt;= L3.3 (RBC rsv) tabs'!I60)</f>
        <v>0</v>
      </c>
      <c r="J60" s="401">
        <f>SUM('L3.3 (RBC rsv) tabs =&gt;:&lt;= L3.3 (RBC rsv) tabs'!J60)</f>
        <v>0</v>
      </c>
      <c r="K60" s="402" t="s">
        <v>66</v>
      </c>
      <c r="L60" s="401">
        <f>SUM('L3.3 (RBC rsv) tabs =&gt;:&lt;= L3.3 (RBC rsv) tabs'!L60)</f>
        <v>0</v>
      </c>
      <c r="M60" s="401">
        <f>SUM('L3.3 (RBC rsv) tabs =&gt;:&lt;= L3.3 (RBC rsv) tabs'!M60)</f>
        <v>0</v>
      </c>
      <c r="N60" s="125"/>
      <c r="O60" s="11"/>
      <c r="P60" s="125"/>
      <c r="Q60"/>
      <c r="R60"/>
      <c r="S60"/>
      <c r="T60" s="11"/>
      <c r="U60" s="11"/>
      <c r="V60" s="16"/>
      <c r="W60" s="127"/>
    </row>
    <row r="61" spans="2:23" ht="10.15" customHeight="1">
      <c r="B61" s="15"/>
      <c r="C61" s="11"/>
      <c r="D61" s="100"/>
      <c r="E61" s="41"/>
      <c r="F61" s="227" t="s">
        <v>57</v>
      </c>
      <c r="G61" s="11"/>
      <c r="H61" s="401">
        <f>SUM('L3.3 (RBC rsv) tabs =&gt;:&lt;= L3.3 (RBC rsv) tabs'!H61)</f>
        <v>0</v>
      </c>
      <c r="I61" s="401">
        <f>SUM('L3.3 (RBC rsv) tabs =&gt;:&lt;= L3.3 (RBC rsv) tabs'!I61)</f>
        <v>0</v>
      </c>
      <c r="J61" s="401">
        <f>SUM('L3.3 (RBC rsv) tabs =&gt;:&lt;= L3.3 (RBC rsv) tabs'!J61)</f>
        <v>0</v>
      </c>
      <c r="K61" s="402" t="s">
        <v>66</v>
      </c>
      <c r="L61" s="401">
        <f>SUM('L3.3 (RBC rsv) tabs =&gt;:&lt;= L3.3 (RBC rsv) tabs'!L61)</f>
        <v>0</v>
      </c>
      <c r="M61" s="401">
        <f>SUM('L3.3 (RBC rsv) tabs =&gt;:&lt;= L3.3 (RBC rsv) tabs'!M61)</f>
        <v>0</v>
      </c>
      <c r="N61" s="125"/>
      <c r="O61" s="11"/>
      <c r="P61" s="125"/>
      <c r="Q61"/>
      <c r="R61"/>
      <c r="S61"/>
      <c r="T61" s="11"/>
      <c r="U61" s="11"/>
      <c r="V61" s="16"/>
      <c r="W61" s="127"/>
    </row>
    <row r="62" spans="2:23" ht="10.15" customHeight="1">
      <c r="B62" s="15"/>
      <c r="C62" s="11"/>
      <c r="D62" s="100"/>
      <c r="E62" s="41"/>
      <c r="F62" s="227" t="s">
        <v>32</v>
      </c>
      <c r="G62" s="11"/>
      <c r="H62" s="401">
        <f>SUM('L3.3 (RBC rsv) tabs =&gt;:&lt;= L3.3 (RBC rsv) tabs'!H62)</f>
        <v>0</v>
      </c>
      <c r="I62" s="401">
        <f>SUM('L3.3 (RBC rsv) tabs =&gt;:&lt;= L3.3 (RBC rsv) tabs'!I62)</f>
        <v>0</v>
      </c>
      <c r="J62" s="401">
        <f>SUM('L3.3 (RBC rsv) tabs =&gt;:&lt;= L3.3 (RBC rsv) tabs'!J62)</f>
        <v>0</v>
      </c>
      <c r="K62" s="402" t="s">
        <v>66</v>
      </c>
      <c r="L62" s="401">
        <f>SUM('L3.3 (RBC rsv) tabs =&gt;:&lt;= L3.3 (RBC rsv) tabs'!L62)</f>
        <v>0</v>
      </c>
      <c r="M62" s="401">
        <f>SUM('L3.3 (RBC rsv) tabs =&gt;:&lt;= L3.3 (RBC rsv) tabs'!M62)</f>
        <v>0</v>
      </c>
      <c r="N62" s="125"/>
      <c r="O62" s="11"/>
      <c r="P62" s="125"/>
      <c r="Q62"/>
      <c r="R62"/>
      <c r="S62"/>
      <c r="T62" s="11"/>
      <c r="U62" s="11"/>
      <c r="V62" s="16"/>
      <c r="W62" s="127"/>
    </row>
    <row r="63" spans="2:23" ht="10.15" customHeight="1">
      <c r="B63" s="15"/>
      <c r="C63" s="11"/>
      <c r="D63" s="100"/>
      <c r="E63" s="41"/>
      <c r="F63" s="227" t="s">
        <v>8</v>
      </c>
      <c r="G63" s="11"/>
      <c r="H63" s="401">
        <f>SUM('L3.3 (RBC rsv) tabs =&gt;:&lt;= L3.3 (RBC rsv) tabs'!H63)</f>
        <v>0</v>
      </c>
      <c r="I63" s="401">
        <f>SUM('L3.3 (RBC rsv) tabs =&gt;:&lt;= L3.3 (RBC rsv) tabs'!I63)</f>
        <v>0</v>
      </c>
      <c r="J63" s="401">
        <f>SUM('L3.3 (RBC rsv) tabs =&gt;:&lt;= L3.3 (RBC rsv) tabs'!J63)</f>
        <v>0</v>
      </c>
      <c r="K63" s="401">
        <f>SUM('L3.3 (RBC rsv) tabs =&gt;:&lt;= L3.3 (RBC rsv) tabs'!K63)</f>
        <v>0</v>
      </c>
      <c r="L63" s="401">
        <f>SUM('L3.3 (RBC rsv) tabs =&gt;:&lt;= L3.3 (RBC rsv) tabs'!L63)</f>
        <v>0</v>
      </c>
      <c r="M63" s="401">
        <f>SUM('L3.3 (RBC rsv) tabs =&gt;:&lt;= L3.3 (RBC rsv) tabs'!M63)</f>
        <v>0</v>
      </c>
      <c r="N63" s="125"/>
      <c r="O63" s="11"/>
      <c r="P63" s="125"/>
      <c r="Q63"/>
      <c r="R63"/>
      <c r="S63"/>
      <c r="T63" s="11"/>
      <c r="U63" s="11"/>
      <c r="V63" s="16"/>
      <c r="W63" s="127"/>
    </row>
    <row r="64" spans="2:23" ht="10.15" customHeight="1">
      <c r="B64" s="15"/>
      <c r="C64" s="11"/>
      <c r="D64" s="100"/>
      <c r="E64" s="160" t="s">
        <v>15</v>
      </c>
      <c r="F64" s="42"/>
      <c r="G64" s="11"/>
      <c r="H64" s="139"/>
      <c r="I64" s="139"/>
      <c r="J64" s="139"/>
      <c r="K64" s="139"/>
      <c r="L64" s="139"/>
      <c r="M64" s="139"/>
      <c r="N64" s="125"/>
      <c r="O64" s="11"/>
      <c r="P64" s="125"/>
      <c r="Q64"/>
      <c r="R64"/>
      <c r="S64"/>
      <c r="T64" s="11"/>
      <c r="U64" s="11"/>
      <c r="V64" s="16"/>
      <c r="W64" s="127"/>
    </row>
    <row r="65" spans="2:23" ht="10.15" customHeight="1">
      <c r="B65" s="15"/>
      <c r="C65" s="11"/>
      <c r="D65" s="100"/>
      <c r="E65" s="160"/>
      <c r="F65" s="42" t="s">
        <v>360</v>
      </c>
      <c r="G65" s="11"/>
      <c r="H65" s="139"/>
      <c r="I65" s="139"/>
      <c r="J65" s="139"/>
      <c r="K65" s="139"/>
      <c r="L65" s="139"/>
      <c r="M65" s="139"/>
      <c r="N65" s="125"/>
      <c r="O65" s="11"/>
      <c r="P65" s="125"/>
      <c r="Q65"/>
      <c r="R65"/>
      <c r="S65"/>
      <c r="T65" s="11"/>
      <c r="U65" s="11"/>
      <c r="V65" s="16"/>
      <c r="W65" s="127"/>
    </row>
    <row r="66" spans="2:23" ht="10.15" customHeight="1">
      <c r="B66" s="15"/>
      <c r="C66" s="11"/>
      <c r="D66" s="100"/>
      <c r="E66" s="160"/>
      <c r="F66" s="227" t="s">
        <v>16</v>
      </c>
      <c r="G66" s="11"/>
      <c r="H66" s="401">
        <f>SUM('L3.3 (RBC rsv) tabs =&gt;:&lt;= L3.3 (RBC rsv) tabs'!H66)</f>
        <v>0</v>
      </c>
      <c r="I66" s="401">
        <f>SUM('L3.3 (RBC rsv) tabs =&gt;:&lt;= L3.3 (RBC rsv) tabs'!I66)</f>
        <v>0</v>
      </c>
      <c r="J66" s="401">
        <f>SUM('L3.3 (RBC rsv) tabs =&gt;:&lt;= L3.3 (RBC rsv) tabs'!J66)</f>
        <v>0</v>
      </c>
      <c r="K66" s="401">
        <f>SUM('L3.3 (RBC rsv) tabs =&gt;:&lt;= L3.3 (RBC rsv) tabs'!K66)</f>
        <v>0</v>
      </c>
      <c r="L66" s="401">
        <f>SUM('L3.3 (RBC rsv) tabs =&gt;:&lt;= L3.3 (RBC rsv) tabs'!L66)</f>
        <v>0</v>
      </c>
      <c r="M66" s="401">
        <f>SUM('L3.3 (RBC rsv) tabs =&gt;:&lt;= L3.3 (RBC rsv) tabs'!M66)</f>
        <v>0</v>
      </c>
      <c r="N66" s="125"/>
      <c r="O66" s="11"/>
      <c r="P66" s="125"/>
      <c r="Q66"/>
      <c r="R66"/>
      <c r="S66"/>
      <c r="T66" s="11"/>
      <c r="U66" s="11"/>
      <c r="V66" s="16"/>
      <c r="W66" s="127"/>
    </row>
    <row r="67" spans="2:23" ht="10.15" customHeight="1">
      <c r="B67" s="15"/>
      <c r="C67" s="11"/>
      <c r="D67" s="100"/>
      <c r="E67" s="41"/>
      <c r="F67" s="227" t="s">
        <v>17</v>
      </c>
      <c r="G67" s="11"/>
      <c r="H67" s="401">
        <f>SUM('L3.3 (RBC rsv) tabs =&gt;:&lt;= L3.3 (RBC rsv) tabs'!H67)</f>
        <v>0</v>
      </c>
      <c r="I67" s="401">
        <f>SUM('L3.3 (RBC rsv) tabs =&gt;:&lt;= L3.3 (RBC rsv) tabs'!I67)</f>
        <v>0</v>
      </c>
      <c r="J67" s="401">
        <f>SUM('L3.3 (RBC rsv) tabs =&gt;:&lt;= L3.3 (RBC rsv) tabs'!J67)</f>
        <v>0</v>
      </c>
      <c r="K67" s="401">
        <f>SUM('L3.3 (RBC rsv) tabs =&gt;:&lt;= L3.3 (RBC rsv) tabs'!K67)</f>
        <v>0</v>
      </c>
      <c r="L67" s="401">
        <f>SUM('L3.3 (RBC rsv) tabs =&gt;:&lt;= L3.3 (RBC rsv) tabs'!L67)</f>
        <v>0</v>
      </c>
      <c r="M67" s="401">
        <f>SUM('L3.3 (RBC rsv) tabs =&gt;:&lt;= L3.3 (RBC rsv) tabs'!M67)</f>
        <v>0</v>
      </c>
      <c r="N67" s="125"/>
      <c r="O67" s="11"/>
      <c r="P67" s="125"/>
      <c r="Q67"/>
      <c r="R67"/>
      <c r="S67"/>
      <c r="T67" s="11"/>
      <c r="U67" s="11"/>
      <c r="V67" s="16"/>
      <c r="W67" s="127"/>
    </row>
    <row r="68" spans="2:23" ht="10.15" customHeight="1">
      <c r="B68" s="15"/>
      <c r="C68" s="11"/>
      <c r="D68" s="100"/>
      <c r="E68" s="41"/>
      <c r="F68" s="227" t="s">
        <v>8</v>
      </c>
      <c r="G68" s="11"/>
      <c r="H68" s="401">
        <f>SUM('L3.3 (RBC rsv) tabs =&gt;:&lt;= L3.3 (RBC rsv) tabs'!H68)</f>
        <v>0</v>
      </c>
      <c r="I68" s="401">
        <f>SUM('L3.3 (RBC rsv) tabs =&gt;:&lt;= L3.3 (RBC rsv) tabs'!I68)</f>
        <v>0</v>
      </c>
      <c r="J68" s="401">
        <f>SUM('L3.3 (RBC rsv) tabs =&gt;:&lt;= L3.3 (RBC rsv) tabs'!J68)</f>
        <v>0</v>
      </c>
      <c r="K68" s="401">
        <f>SUM('L3.3 (RBC rsv) tabs =&gt;:&lt;= L3.3 (RBC rsv) tabs'!K68)</f>
        <v>0</v>
      </c>
      <c r="L68" s="401">
        <f>SUM('L3.3 (RBC rsv) tabs =&gt;:&lt;= L3.3 (RBC rsv) tabs'!L68)</f>
        <v>0</v>
      </c>
      <c r="M68" s="401">
        <f>SUM('L3.3 (RBC rsv) tabs =&gt;:&lt;= L3.3 (RBC rsv) tabs'!M68)</f>
        <v>0</v>
      </c>
      <c r="N68" s="125"/>
      <c r="O68" s="11"/>
      <c r="P68" s="125"/>
      <c r="Q68"/>
      <c r="R68"/>
      <c r="S68"/>
      <c r="T68" s="11"/>
      <c r="U68" s="11"/>
      <c r="V68" s="16"/>
      <c r="W68" s="127"/>
    </row>
    <row r="69" spans="2:23" ht="10.15" customHeight="1">
      <c r="B69" s="15"/>
      <c r="C69" s="11"/>
      <c r="D69" s="100"/>
      <c r="E69" s="41"/>
      <c r="F69" s="227"/>
      <c r="G69" s="11"/>
      <c r="H69" s="138"/>
      <c r="I69" s="138"/>
      <c r="J69" s="138"/>
      <c r="K69" s="138"/>
      <c r="L69" s="138"/>
      <c r="M69" s="138"/>
      <c r="N69" s="125"/>
      <c r="O69" s="127"/>
      <c r="P69" s="125"/>
      <c r="Q69"/>
      <c r="R69"/>
      <c r="S69"/>
      <c r="T69" s="11"/>
      <c r="U69" s="127"/>
      <c r="V69" s="16"/>
      <c r="W69" s="127"/>
    </row>
    <row r="70" spans="2:23" ht="10.15" customHeight="1">
      <c r="B70" s="15"/>
      <c r="C70" s="11"/>
      <c r="D70" s="100"/>
      <c r="E70" s="160"/>
      <c r="F70" s="42" t="s">
        <v>361</v>
      </c>
      <c r="G70" s="11"/>
      <c r="H70" s="139"/>
      <c r="I70" s="139"/>
      <c r="J70" s="139"/>
      <c r="K70" s="139"/>
      <c r="L70" s="139"/>
      <c r="M70" s="139"/>
      <c r="N70" s="125"/>
      <c r="O70" s="11"/>
      <c r="P70" s="125"/>
      <c r="Q70"/>
      <c r="R70"/>
      <c r="S70"/>
      <c r="T70" s="11"/>
      <c r="U70" s="11"/>
      <c r="V70" s="16"/>
      <c r="W70" s="127"/>
    </row>
    <row r="71" spans="2:23" ht="10.15" customHeight="1">
      <c r="B71" s="15"/>
      <c r="C71" s="11"/>
      <c r="D71" s="100"/>
      <c r="E71" s="160"/>
      <c r="F71" s="227" t="s">
        <v>16</v>
      </c>
      <c r="G71" s="11"/>
      <c r="H71" s="401">
        <f>SUM('L3.3 (RBC rsv) tabs =&gt;:&lt;= L3.3 (RBC rsv) tabs'!H71)</f>
        <v>0</v>
      </c>
      <c r="I71" s="401">
        <f>SUM('L3.3 (RBC rsv) tabs =&gt;:&lt;= L3.3 (RBC rsv) tabs'!I71)</f>
        <v>0</v>
      </c>
      <c r="J71" s="401">
        <f>SUM('L3.3 (RBC rsv) tabs =&gt;:&lt;= L3.3 (RBC rsv) tabs'!J71)</f>
        <v>0</v>
      </c>
      <c r="K71" s="401">
        <f>SUM('L3.3 (RBC rsv) tabs =&gt;:&lt;= L3.3 (RBC rsv) tabs'!K71)</f>
        <v>0</v>
      </c>
      <c r="L71" s="401">
        <f>SUM('L3.3 (RBC rsv) tabs =&gt;:&lt;= L3.3 (RBC rsv) tabs'!L71)</f>
        <v>0</v>
      </c>
      <c r="M71" s="401">
        <f>SUM('L3.3 (RBC rsv) tabs =&gt;:&lt;= L3.3 (RBC rsv) tabs'!M71)</f>
        <v>0</v>
      </c>
      <c r="N71" s="125"/>
      <c r="O71" s="11"/>
      <c r="P71" s="125"/>
      <c r="Q71"/>
      <c r="R71"/>
      <c r="S71"/>
      <c r="T71" s="11"/>
      <c r="U71" s="11"/>
      <c r="V71" s="16"/>
      <c r="W71" s="127"/>
    </row>
    <row r="72" spans="2:23" ht="10.15" customHeight="1">
      <c r="B72" s="15"/>
      <c r="C72" s="11"/>
      <c r="D72" s="100"/>
      <c r="E72" s="41"/>
      <c r="F72" s="227" t="s">
        <v>17</v>
      </c>
      <c r="G72" s="11"/>
      <c r="H72" s="401">
        <f>SUM('L3.3 (RBC rsv) tabs =&gt;:&lt;= L3.3 (RBC rsv) tabs'!H72)</f>
        <v>0</v>
      </c>
      <c r="I72" s="401">
        <f>SUM('L3.3 (RBC rsv) tabs =&gt;:&lt;= L3.3 (RBC rsv) tabs'!I72)</f>
        <v>0</v>
      </c>
      <c r="J72" s="401">
        <f>SUM('L3.3 (RBC rsv) tabs =&gt;:&lt;= L3.3 (RBC rsv) tabs'!J72)</f>
        <v>0</v>
      </c>
      <c r="K72" s="401">
        <f>SUM('L3.3 (RBC rsv) tabs =&gt;:&lt;= L3.3 (RBC rsv) tabs'!K72)</f>
        <v>0</v>
      </c>
      <c r="L72" s="401">
        <f>SUM('L3.3 (RBC rsv) tabs =&gt;:&lt;= L3.3 (RBC rsv) tabs'!L72)</f>
        <v>0</v>
      </c>
      <c r="M72" s="401">
        <f>SUM('L3.3 (RBC rsv) tabs =&gt;:&lt;= L3.3 (RBC rsv) tabs'!M72)</f>
        <v>0</v>
      </c>
      <c r="N72" s="125"/>
      <c r="O72" s="11"/>
      <c r="P72" s="125"/>
      <c r="Q72"/>
      <c r="R72"/>
      <c r="S72"/>
      <c r="T72" s="11"/>
      <c r="U72" s="11"/>
      <c r="V72" s="16"/>
      <c r="W72" s="127"/>
    </row>
    <row r="73" spans="2:23" ht="10.15" customHeight="1">
      <c r="B73" s="15"/>
      <c r="C73" s="11"/>
      <c r="D73" s="100"/>
      <c r="E73" s="41"/>
      <c r="F73" s="227" t="s">
        <v>8</v>
      </c>
      <c r="G73" s="11"/>
      <c r="H73" s="401">
        <f>SUM('L3.3 (RBC rsv) tabs =&gt;:&lt;= L3.3 (RBC rsv) tabs'!H73)</f>
        <v>0</v>
      </c>
      <c r="I73" s="401">
        <f>SUM('L3.3 (RBC rsv) tabs =&gt;:&lt;= L3.3 (RBC rsv) tabs'!I73)</f>
        <v>0</v>
      </c>
      <c r="J73" s="401">
        <f>SUM('L3.3 (RBC rsv) tabs =&gt;:&lt;= L3.3 (RBC rsv) tabs'!J73)</f>
        <v>0</v>
      </c>
      <c r="K73" s="401">
        <f>SUM('L3.3 (RBC rsv) tabs =&gt;:&lt;= L3.3 (RBC rsv) tabs'!K73)</f>
        <v>0</v>
      </c>
      <c r="L73" s="401">
        <f>SUM('L3.3 (RBC rsv) tabs =&gt;:&lt;= L3.3 (RBC rsv) tabs'!L73)</f>
        <v>0</v>
      </c>
      <c r="M73" s="401">
        <f>SUM('L3.3 (RBC rsv) tabs =&gt;:&lt;= L3.3 (RBC rsv) tabs'!M73)</f>
        <v>0</v>
      </c>
      <c r="N73" s="125"/>
      <c r="O73" s="11"/>
      <c r="P73" s="125"/>
      <c r="Q73"/>
      <c r="R73"/>
      <c r="S73"/>
      <c r="T73" s="11"/>
      <c r="U73" s="11"/>
      <c r="V73" s="16"/>
      <c r="W73" s="127"/>
    </row>
    <row r="74" spans="2:23" ht="10.15" customHeight="1">
      <c r="B74" s="15"/>
      <c r="C74" s="11"/>
      <c r="D74" s="161" t="s">
        <v>18</v>
      </c>
      <c r="E74" s="162" t="s">
        <v>19</v>
      </c>
      <c r="F74" s="10"/>
      <c r="G74" s="11"/>
      <c r="H74" s="403">
        <f>SUM('L3.3 (RBC rsv) tabs =&gt;:&lt;= L3.3 (RBC rsv) tabs'!H74)</f>
        <v>0</v>
      </c>
      <c r="I74" s="403">
        <f>SUM('L3.3 (RBC rsv) tabs =&gt;:&lt;= L3.3 (RBC rsv) tabs'!I74)</f>
        <v>0</v>
      </c>
      <c r="J74" s="403">
        <f>SUM('L3.3 (RBC rsv) tabs =&gt;:&lt;= L3.3 (RBC rsv) tabs'!J74)</f>
        <v>0</v>
      </c>
      <c r="K74" s="455" t="s">
        <v>66</v>
      </c>
      <c r="L74" s="403">
        <f>SUM('L3.3 (RBC rsv) tabs =&gt;:&lt;= L3.3 (RBC rsv) tabs'!L74)</f>
        <v>0</v>
      </c>
      <c r="M74" s="403">
        <f>SUM('L3.3 (RBC rsv) tabs =&gt;:&lt;= L3.3 (RBC rsv) tabs'!M74)</f>
        <v>0</v>
      </c>
      <c r="N74" s="125"/>
      <c r="O74" s="11"/>
      <c r="P74" s="125"/>
      <c r="Q74"/>
      <c r="R74"/>
      <c r="S74"/>
      <c r="T74" s="11"/>
      <c r="U74" s="11"/>
      <c r="V74" s="16"/>
      <c r="W74" s="127"/>
    </row>
    <row r="75" spans="2:23" ht="10.15" customHeight="1">
      <c r="B75" s="15"/>
      <c r="C75" s="11"/>
      <c r="D75" s="163" t="s">
        <v>20</v>
      </c>
      <c r="E75" s="164" t="s">
        <v>21</v>
      </c>
      <c r="F75" s="40"/>
      <c r="G75" s="11"/>
      <c r="H75" s="141"/>
      <c r="I75" s="141"/>
      <c r="J75" s="141"/>
      <c r="K75" s="141"/>
      <c r="L75" s="141"/>
      <c r="M75" s="141"/>
      <c r="N75" s="125"/>
      <c r="O75" s="11"/>
      <c r="P75" s="125"/>
      <c r="Q75"/>
      <c r="R75"/>
      <c r="S75"/>
      <c r="T75" s="11"/>
      <c r="U75" s="11"/>
      <c r="V75" s="16"/>
      <c r="W75" s="127"/>
    </row>
    <row r="76" spans="2:23" ht="10.15" customHeight="1">
      <c r="B76" s="15"/>
      <c r="C76" s="11"/>
      <c r="D76" s="100"/>
      <c r="E76" s="11"/>
      <c r="F76" s="42" t="s">
        <v>22</v>
      </c>
      <c r="G76" s="11"/>
      <c r="H76" s="401">
        <f>SUM('L3.3 (RBC rsv) tabs =&gt;:&lt;= L3.3 (RBC rsv) tabs'!H76)</f>
        <v>0</v>
      </c>
      <c r="I76" s="401">
        <f>SUM('L3.3 (RBC rsv) tabs =&gt;:&lt;= L3.3 (RBC rsv) tabs'!I76)</f>
        <v>0</v>
      </c>
      <c r="J76" s="401">
        <f>SUM('L3.3 (RBC rsv) tabs =&gt;:&lt;= L3.3 (RBC rsv) tabs'!J76)</f>
        <v>0</v>
      </c>
      <c r="K76" s="402" t="s">
        <v>66</v>
      </c>
      <c r="L76" s="401">
        <f>SUM('L3.3 (RBC rsv) tabs =&gt;:&lt;= L3.3 (RBC rsv) tabs'!L76)</f>
        <v>0</v>
      </c>
      <c r="M76" s="401">
        <f>SUM('L3.3 (RBC rsv) tabs =&gt;:&lt;= L3.3 (RBC rsv) tabs'!M76)</f>
        <v>0</v>
      </c>
      <c r="N76" s="125"/>
      <c r="O76" s="11"/>
      <c r="P76" s="125"/>
      <c r="Q76"/>
      <c r="R76"/>
      <c r="S76"/>
      <c r="T76" s="11"/>
      <c r="U76" s="11"/>
      <c r="V76" s="16"/>
      <c r="W76" s="127"/>
    </row>
    <row r="77" spans="2:23" ht="10.15" customHeight="1">
      <c r="B77" s="15"/>
      <c r="C77" s="11"/>
      <c r="D77" s="100"/>
      <c r="E77" s="11"/>
      <c r="F77" s="42" t="s">
        <v>23</v>
      </c>
      <c r="G77" s="11"/>
      <c r="H77" s="401">
        <f>SUM('L3.3 (RBC rsv) tabs =&gt;:&lt;= L3.3 (RBC rsv) tabs'!H77)</f>
        <v>0</v>
      </c>
      <c r="I77" s="401">
        <f>SUM('L3.3 (RBC rsv) tabs =&gt;:&lt;= L3.3 (RBC rsv) tabs'!I77)</f>
        <v>0</v>
      </c>
      <c r="J77" s="401">
        <f>SUM('L3.3 (RBC rsv) tabs =&gt;:&lt;= L3.3 (RBC rsv) tabs'!J77)</f>
        <v>0</v>
      </c>
      <c r="K77" s="402" t="s">
        <v>66</v>
      </c>
      <c r="L77" s="401">
        <f>SUM('L3.3 (RBC rsv) tabs =&gt;:&lt;= L3.3 (RBC rsv) tabs'!L77)</f>
        <v>0</v>
      </c>
      <c r="M77" s="401">
        <f>SUM('L3.3 (RBC rsv) tabs =&gt;:&lt;= L3.3 (RBC rsv) tabs'!M77)</f>
        <v>0</v>
      </c>
      <c r="N77" s="125"/>
      <c r="O77" s="11"/>
      <c r="P77" s="125"/>
      <c r="Q77"/>
      <c r="R77"/>
      <c r="S77"/>
      <c r="T77" s="11"/>
      <c r="U77" s="11"/>
      <c r="V77" s="16"/>
      <c r="W77" s="127"/>
    </row>
    <row r="78" spans="2:23" ht="10.15" customHeight="1">
      <c r="B78" s="15"/>
      <c r="C78" s="11"/>
      <c r="D78" s="100"/>
      <c r="E78" s="11"/>
      <c r="F78" s="42" t="s">
        <v>57</v>
      </c>
      <c r="G78" s="11"/>
      <c r="H78" s="401">
        <f>SUM('L3.3 (RBC rsv) tabs =&gt;:&lt;= L3.3 (RBC rsv) tabs'!H78)</f>
        <v>0</v>
      </c>
      <c r="I78" s="401">
        <f>SUM('L3.3 (RBC rsv) tabs =&gt;:&lt;= L3.3 (RBC rsv) tabs'!I78)</f>
        <v>0</v>
      </c>
      <c r="J78" s="401">
        <f>SUM('L3.3 (RBC rsv) tabs =&gt;:&lt;= L3.3 (RBC rsv) tabs'!J78)</f>
        <v>0</v>
      </c>
      <c r="K78" s="402" t="s">
        <v>66</v>
      </c>
      <c r="L78" s="401">
        <f>SUM('L3.3 (RBC rsv) tabs =&gt;:&lt;= L3.3 (RBC rsv) tabs'!L78)</f>
        <v>0</v>
      </c>
      <c r="M78" s="401">
        <f>SUM('L3.3 (RBC rsv) tabs =&gt;:&lt;= L3.3 (RBC rsv) tabs'!M78)</f>
        <v>0</v>
      </c>
      <c r="N78" s="125"/>
      <c r="O78" s="11"/>
      <c r="P78" s="125"/>
      <c r="Q78"/>
      <c r="R78"/>
      <c r="S78"/>
      <c r="T78" s="11"/>
      <c r="U78" s="11"/>
      <c r="V78" s="16"/>
      <c r="W78" s="127"/>
    </row>
    <row r="79" spans="2:23" ht="10.15" customHeight="1">
      <c r="B79" s="15"/>
      <c r="C79" s="11"/>
      <c r="D79" s="100"/>
      <c r="E79" s="11"/>
      <c r="F79" s="42" t="s">
        <v>32</v>
      </c>
      <c r="G79" s="11"/>
      <c r="H79" s="401">
        <f>SUM('L3.3 (RBC rsv) tabs =&gt;:&lt;= L3.3 (RBC rsv) tabs'!H79)</f>
        <v>0</v>
      </c>
      <c r="I79" s="401">
        <f>SUM('L3.3 (RBC rsv) tabs =&gt;:&lt;= L3.3 (RBC rsv) tabs'!I79)</f>
        <v>0</v>
      </c>
      <c r="J79" s="401">
        <f>SUM('L3.3 (RBC rsv) tabs =&gt;:&lt;= L3.3 (RBC rsv) tabs'!J79)</f>
        <v>0</v>
      </c>
      <c r="K79" s="402" t="s">
        <v>66</v>
      </c>
      <c r="L79" s="401">
        <f>SUM('L3.3 (RBC rsv) tabs =&gt;:&lt;= L3.3 (RBC rsv) tabs'!L79)</f>
        <v>0</v>
      </c>
      <c r="M79" s="401">
        <f>SUM('L3.3 (RBC rsv) tabs =&gt;:&lt;= L3.3 (RBC rsv) tabs'!M79)</f>
        <v>0</v>
      </c>
      <c r="N79" s="125"/>
      <c r="O79" s="11"/>
      <c r="P79" s="125"/>
      <c r="Q79"/>
      <c r="R79"/>
      <c r="S79"/>
      <c r="T79" s="11"/>
      <c r="U79" s="11"/>
      <c r="V79" s="16"/>
      <c r="W79" s="127"/>
    </row>
    <row r="80" spans="2:23" ht="10.15" customHeight="1">
      <c r="B80" s="15"/>
      <c r="C80" s="11"/>
      <c r="D80" s="100"/>
      <c r="E80" s="11"/>
      <c r="F80" s="42" t="s">
        <v>8</v>
      </c>
      <c r="G80" s="11"/>
      <c r="H80" s="401">
        <f>SUM('L3.3 (RBC rsv) tabs =&gt;:&lt;= L3.3 (RBC rsv) tabs'!H80)</f>
        <v>0</v>
      </c>
      <c r="I80" s="401">
        <f>SUM('L3.3 (RBC rsv) tabs =&gt;:&lt;= L3.3 (RBC rsv) tabs'!I80)</f>
        <v>0</v>
      </c>
      <c r="J80" s="401">
        <f>SUM('L3.3 (RBC rsv) tabs =&gt;:&lt;= L3.3 (RBC rsv) tabs'!J80)</f>
        <v>0</v>
      </c>
      <c r="K80" s="402" t="s">
        <v>66</v>
      </c>
      <c r="L80" s="401">
        <f>SUM('L3.3 (RBC rsv) tabs =&gt;:&lt;= L3.3 (RBC rsv) tabs'!L80)</f>
        <v>0</v>
      </c>
      <c r="M80" s="401">
        <f>SUM('L3.3 (RBC rsv) tabs =&gt;:&lt;= L3.3 (RBC rsv) tabs'!M80)</f>
        <v>0</v>
      </c>
      <c r="N80" s="125"/>
      <c r="O80" s="11"/>
      <c r="P80" s="125"/>
      <c r="Q80"/>
      <c r="R80"/>
      <c r="S80"/>
      <c r="T80" s="11"/>
      <c r="U80" s="11"/>
      <c r="V80" s="16"/>
      <c r="W80" s="127"/>
    </row>
    <row r="81" spans="2:23" ht="10.15" customHeight="1">
      <c r="B81" s="15"/>
      <c r="C81" s="11"/>
      <c r="D81" s="161" t="s">
        <v>24</v>
      </c>
      <c r="E81" s="162" t="s">
        <v>25</v>
      </c>
      <c r="F81" s="10"/>
      <c r="G81" s="11"/>
      <c r="H81" s="403">
        <f>SUM('L3.3 (RBC rsv) tabs =&gt;:&lt;= L3.3 (RBC rsv) tabs'!H81)</f>
        <v>0</v>
      </c>
      <c r="I81" s="403">
        <f>SUM('L3.3 (RBC rsv) tabs =&gt;:&lt;= L3.3 (RBC rsv) tabs'!I81)</f>
        <v>0</v>
      </c>
      <c r="J81" s="403">
        <f>SUM('L3.3 (RBC rsv) tabs =&gt;:&lt;= L3.3 (RBC rsv) tabs'!J81)</f>
        <v>0</v>
      </c>
      <c r="K81" s="455" t="s">
        <v>66</v>
      </c>
      <c r="L81" s="403">
        <f>SUM('L3.3 (RBC rsv) tabs =&gt;:&lt;= L3.3 (RBC rsv) tabs'!L81)</f>
        <v>0</v>
      </c>
      <c r="M81" s="403">
        <f>SUM('L3.3 (RBC rsv) tabs =&gt;:&lt;= L3.3 (RBC rsv) tabs'!M81)</f>
        <v>0</v>
      </c>
      <c r="N81" s="125"/>
      <c r="O81" s="11"/>
      <c r="P81" s="125"/>
      <c r="Q81"/>
      <c r="R81"/>
      <c r="S81"/>
      <c r="T81" s="11"/>
      <c r="U81" s="11"/>
      <c r="V81" s="16"/>
      <c r="W81" s="127"/>
    </row>
    <row r="82" spans="2:23" ht="10.15" customHeight="1">
      <c r="B82" s="15"/>
      <c r="C82" s="11"/>
      <c r="D82" s="161" t="s">
        <v>26</v>
      </c>
      <c r="E82" s="162" t="s">
        <v>27</v>
      </c>
      <c r="F82" s="10"/>
      <c r="G82" s="11"/>
      <c r="H82" s="403">
        <f>SUM('L3.3 (RBC rsv) tabs =&gt;:&lt;= L3.3 (RBC rsv) tabs'!H82)</f>
        <v>0</v>
      </c>
      <c r="I82" s="403">
        <f>SUM('L3.3 (RBC rsv) tabs =&gt;:&lt;= L3.3 (RBC rsv) tabs'!I82)</f>
        <v>0</v>
      </c>
      <c r="J82" s="403">
        <f>SUM('L3.3 (RBC rsv) tabs =&gt;:&lt;= L3.3 (RBC rsv) tabs'!J82)</f>
        <v>0</v>
      </c>
      <c r="K82" s="455" t="s">
        <v>66</v>
      </c>
      <c r="L82" s="403">
        <f>SUM('L3.3 (RBC rsv) tabs =&gt;:&lt;= L3.3 (RBC rsv) tabs'!L82)</f>
        <v>0</v>
      </c>
      <c r="M82" s="403">
        <f>SUM('L3.3 (RBC rsv) tabs =&gt;:&lt;= L3.3 (RBC rsv) tabs'!M82)</f>
        <v>0</v>
      </c>
      <c r="N82" s="125"/>
      <c r="O82" s="11"/>
      <c r="P82" s="125"/>
      <c r="Q82"/>
      <c r="R82"/>
      <c r="S82"/>
      <c r="T82" s="11"/>
      <c r="U82" s="11"/>
      <c r="V82" s="16"/>
      <c r="W82" s="127"/>
    </row>
    <row r="83" spans="2:23" ht="10.15" customHeight="1">
      <c r="B83" s="15"/>
      <c r="C83" s="11"/>
      <c r="D83" s="11"/>
      <c r="E83" s="11"/>
      <c r="F83" s="11"/>
      <c r="G83" s="11"/>
      <c r="H83" s="126"/>
      <c r="I83" s="126"/>
      <c r="J83" s="126"/>
      <c r="K83" s="126"/>
      <c r="L83" s="126"/>
      <c r="M83" s="126"/>
      <c r="N83" s="126"/>
      <c r="O83" s="11"/>
      <c r="P83" s="126"/>
      <c r="Q83" s="126"/>
      <c r="R83" s="126"/>
      <c r="S83" s="126"/>
      <c r="T83" s="11"/>
      <c r="U83" s="11"/>
      <c r="V83" s="16"/>
      <c r="W83" s="127"/>
    </row>
    <row r="84" spans="2:23" ht="10.15" customHeight="1">
      <c r="B84" s="15"/>
      <c r="C84" s="189">
        <v>2</v>
      </c>
      <c r="D84" s="168" t="s">
        <v>67</v>
      </c>
      <c r="E84" s="168"/>
      <c r="F84" s="168"/>
      <c r="G84" s="168"/>
      <c r="H84" s="189"/>
      <c r="I84" s="189"/>
      <c r="J84" s="189"/>
      <c r="K84" s="189"/>
      <c r="L84" s="189"/>
      <c r="M84" s="189"/>
      <c r="N84" s="189"/>
      <c r="O84" s="168"/>
      <c r="P84" s="189"/>
      <c r="Q84" s="189"/>
      <c r="R84" s="189"/>
      <c r="S84" s="189"/>
      <c r="T84" s="168"/>
      <c r="U84" s="168"/>
      <c r="V84" s="16"/>
      <c r="W84" s="127"/>
    </row>
    <row r="85" spans="2:23" ht="10.15" customHeight="1">
      <c r="B85" s="15"/>
      <c r="C85" s="11"/>
      <c r="D85" s="96"/>
      <c r="E85" s="11"/>
      <c r="F85" s="11"/>
      <c r="G85" s="11"/>
      <c r="H85" s="126"/>
      <c r="I85" s="126"/>
      <c r="J85" s="126"/>
      <c r="K85" s="126"/>
      <c r="L85" s="126"/>
      <c r="M85" s="126"/>
      <c r="N85" s="126"/>
      <c r="O85" s="11"/>
      <c r="P85" s="126"/>
      <c r="Q85" s="126"/>
      <c r="R85" s="126"/>
      <c r="S85" s="126"/>
      <c r="T85" s="11"/>
      <c r="U85" s="11"/>
      <c r="V85" s="16"/>
      <c r="W85" s="127"/>
    </row>
    <row r="86" spans="2:23" ht="10.15" customHeight="1">
      <c r="B86" s="15"/>
      <c r="C86" s="11"/>
      <c r="D86" s="96"/>
      <c r="E86" s="11"/>
      <c r="F86" s="11"/>
      <c r="G86" s="11"/>
      <c r="H86" s="184"/>
      <c r="I86" s="184"/>
      <c r="J86" s="233" t="s">
        <v>572</v>
      </c>
      <c r="K86" s="184"/>
      <c r="L86" s="184"/>
      <c r="M86" s="184"/>
      <c r="N86" s="126"/>
      <c r="O86" s="11"/>
      <c r="P86" s="126"/>
      <c r="Q86"/>
      <c r="R86"/>
      <c r="S86"/>
      <c r="T86" s="11"/>
      <c r="U86" s="11"/>
      <c r="V86" s="16"/>
      <c r="W86" s="127"/>
    </row>
    <row r="87" spans="2:23" ht="41.45" customHeight="1">
      <c r="B87" s="15"/>
      <c r="C87" s="11"/>
      <c r="D87" s="155" t="s">
        <v>0</v>
      </c>
      <c r="E87" s="188" t="s">
        <v>11</v>
      </c>
      <c r="F87" s="156"/>
      <c r="G87" s="35"/>
      <c r="H87" s="158" t="s">
        <v>58</v>
      </c>
      <c r="I87" s="158" t="s">
        <v>70</v>
      </c>
      <c r="J87" s="335" t="s">
        <v>551</v>
      </c>
      <c r="K87" s="158" t="s">
        <v>12</v>
      </c>
      <c r="L87" s="158" t="s">
        <v>13</v>
      </c>
      <c r="M87" s="158" t="s">
        <v>14</v>
      </c>
      <c r="N87" s="205"/>
      <c r="O87" s="11"/>
      <c r="P87" s="205"/>
      <c r="Q87"/>
      <c r="R87"/>
      <c r="S87"/>
      <c r="T87" s="11"/>
      <c r="U87" s="11"/>
      <c r="V87" s="16"/>
      <c r="W87" s="127"/>
    </row>
    <row r="88" spans="2:23" ht="10.15" customHeight="1">
      <c r="B88" s="15"/>
      <c r="C88" s="11"/>
      <c r="D88" s="97"/>
      <c r="E88" s="39"/>
      <c r="F88" s="40"/>
      <c r="G88" s="206"/>
      <c r="H88" s="98"/>
      <c r="I88" s="98"/>
      <c r="J88" s="98" t="s">
        <v>54</v>
      </c>
      <c r="K88" s="98" t="s">
        <v>54</v>
      </c>
      <c r="L88" s="98" t="s">
        <v>54</v>
      </c>
      <c r="M88" s="98" t="s">
        <v>54</v>
      </c>
      <c r="N88" s="126"/>
      <c r="O88" s="11"/>
      <c r="P88" s="126"/>
      <c r="Q88"/>
      <c r="R88"/>
      <c r="S88"/>
      <c r="T88" s="11"/>
      <c r="U88" s="11"/>
      <c r="V88" s="16"/>
      <c r="W88" s="127"/>
    </row>
    <row r="89" spans="2:23" ht="10.15" customHeight="1">
      <c r="B89" s="15"/>
      <c r="C89" s="11"/>
      <c r="D89" s="159" t="s">
        <v>28</v>
      </c>
      <c r="E89" s="160" t="s">
        <v>108</v>
      </c>
      <c r="F89" s="42"/>
      <c r="G89" s="11"/>
      <c r="H89" s="401">
        <f>SUM('L3.3 (RBC rsv) tabs =&gt;:&lt;= L3.3 (RBC rsv) tabs'!H89)</f>
        <v>0</v>
      </c>
      <c r="I89" s="401">
        <f>SUM('L3.3 (RBC rsv) tabs =&gt;:&lt;= L3.3 (RBC rsv) tabs'!I89)</f>
        <v>0</v>
      </c>
      <c r="J89" s="401">
        <f>SUM('L3.3 (RBC rsv) tabs =&gt;:&lt;= L3.3 (RBC rsv) tabs'!J89)</f>
        <v>0</v>
      </c>
      <c r="K89" s="401">
        <f>SUM('L3.3 (RBC rsv) tabs =&gt;:&lt;= L3.3 (RBC rsv) tabs'!K89)</f>
        <v>0</v>
      </c>
      <c r="L89" s="401">
        <f>SUM('L3.3 (RBC rsv) tabs =&gt;:&lt;= L3.3 (RBC rsv) tabs'!L89)</f>
        <v>0</v>
      </c>
      <c r="M89" s="401">
        <f>SUM('L3.3 (RBC rsv) tabs =&gt;:&lt;= L3.3 (RBC rsv) tabs'!M89)</f>
        <v>0</v>
      </c>
      <c r="N89" s="125"/>
      <c r="O89" s="11"/>
      <c r="P89" s="125"/>
      <c r="Q89"/>
      <c r="R89"/>
      <c r="S89"/>
      <c r="T89" s="11"/>
      <c r="U89" s="11"/>
      <c r="V89" s="16"/>
      <c r="W89" s="127"/>
    </row>
    <row r="90" spans="2:23" ht="10.15" customHeight="1">
      <c r="B90" s="15"/>
      <c r="C90" s="11"/>
      <c r="D90" s="163" t="s">
        <v>30</v>
      </c>
      <c r="E90" s="214" t="s">
        <v>109</v>
      </c>
      <c r="F90" s="40"/>
      <c r="G90" s="206"/>
      <c r="H90" s="141"/>
      <c r="I90" s="141"/>
      <c r="J90" s="141"/>
      <c r="K90" s="141"/>
      <c r="L90" s="141"/>
      <c r="M90" s="141"/>
      <c r="N90" s="125"/>
      <c r="O90" s="11"/>
      <c r="P90" s="125"/>
      <c r="Q90"/>
      <c r="R90"/>
      <c r="S90"/>
      <c r="T90" s="11"/>
      <c r="U90" s="11"/>
      <c r="V90" s="16"/>
      <c r="W90" s="127"/>
    </row>
    <row r="91" spans="2:23" ht="10.15" customHeight="1">
      <c r="B91" s="15"/>
      <c r="C91" s="11"/>
      <c r="D91" s="100"/>
      <c r="E91" s="41"/>
      <c r="F91" s="42" t="s">
        <v>110</v>
      </c>
      <c r="G91" s="11"/>
      <c r="H91" s="401">
        <f>SUM('L3.3 (RBC rsv) tabs =&gt;:&lt;= L3.3 (RBC rsv) tabs'!H91)</f>
        <v>0</v>
      </c>
      <c r="I91" s="401">
        <f>SUM('L3.3 (RBC rsv) tabs =&gt;:&lt;= L3.3 (RBC rsv) tabs'!I91)</f>
        <v>0</v>
      </c>
      <c r="J91" s="401">
        <f>SUM('L3.3 (RBC rsv) tabs =&gt;:&lt;= L3.3 (RBC rsv) tabs'!J91)</f>
        <v>0</v>
      </c>
      <c r="K91" s="402" t="s">
        <v>66</v>
      </c>
      <c r="L91" s="401">
        <f>SUM('L3.3 (RBC rsv) tabs =&gt;:&lt;= L3.3 (RBC rsv) tabs'!L91)</f>
        <v>0</v>
      </c>
      <c r="M91" s="401">
        <f>SUM('L3.3 (RBC rsv) tabs =&gt;:&lt;= L3.3 (RBC rsv) tabs'!M91)</f>
        <v>0</v>
      </c>
      <c r="N91" s="125"/>
      <c r="O91" s="11"/>
      <c r="P91" s="125"/>
      <c r="Q91"/>
      <c r="R91"/>
      <c r="S91"/>
      <c r="T91" s="11"/>
      <c r="U91" s="11"/>
      <c r="V91" s="16"/>
      <c r="W91" s="127"/>
    </row>
    <row r="92" spans="2:23" ht="10.15" customHeight="1">
      <c r="B92" s="15"/>
      <c r="C92" s="11"/>
      <c r="D92" s="99"/>
      <c r="E92" s="43"/>
      <c r="F92" s="44" t="s">
        <v>111</v>
      </c>
      <c r="G92" s="11"/>
      <c r="H92" s="404">
        <f>SUM('L3.3 (RBC rsv) tabs =&gt;:&lt;= L3.3 (RBC rsv) tabs'!H92)</f>
        <v>0</v>
      </c>
      <c r="I92" s="404">
        <f>SUM('L3.3 (RBC rsv) tabs =&gt;:&lt;= L3.3 (RBC rsv) tabs'!I92)</f>
        <v>0</v>
      </c>
      <c r="J92" s="404">
        <f>SUM('L3.3 (RBC rsv) tabs =&gt;:&lt;= L3.3 (RBC rsv) tabs'!J92)</f>
        <v>0</v>
      </c>
      <c r="K92" s="461" t="s">
        <v>66</v>
      </c>
      <c r="L92" s="404">
        <f>SUM('L3.3 (RBC rsv) tabs =&gt;:&lt;= L3.3 (RBC rsv) tabs'!L92)</f>
        <v>0</v>
      </c>
      <c r="M92" s="404">
        <f>SUM('L3.3 (RBC rsv) tabs =&gt;:&lt;= L3.3 (RBC rsv) tabs'!M92)</f>
        <v>0</v>
      </c>
      <c r="N92" s="125"/>
      <c r="O92" s="11"/>
      <c r="P92" s="125"/>
      <c r="Q92"/>
      <c r="R92"/>
      <c r="S92"/>
      <c r="T92" s="11"/>
      <c r="U92" s="11"/>
      <c r="V92" s="16"/>
      <c r="W92" s="127"/>
    </row>
    <row r="93" spans="2:23" ht="10.15" customHeight="1">
      <c r="B93" s="15"/>
      <c r="C93" s="11"/>
      <c r="D93" s="163" t="s">
        <v>31</v>
      </c>
      <c r="E93" s="214" t="s">
        <v>112</v>
      </c>
      <c r="F93" s="40"/>
      <c r="G93" s="11"/>
      <c r="H93" s="141"/>
      <c r="I93" s="141"/>
      <c r="J93" s="141"/>
      <c r="K93" s="141"/>
      <c r="L93" s="141"/>
      <c r="M93" s="141"/>
      <c r="N93" s="125"/>
      <c r="O93" s="11"/>
      <c r="P93" s="125"/>
      <c r="Q93"/>
      <c r="R93"/>
      <c r="S93"/>
      <c r="T93" s="11"/>
      <c r="U93" s="11"/>
      <c r="V93" s="16"/>
      <c r="W93" s="127"/>
    </row>
    <row r="94" spans="2:23" ht="10.15" customHeight="1">
      <c r="B94" s="15"/>
      <c r="C94" s="11"/>
      <c r="D94" s="100"/>
      <c r="E94" s="41"/>
      <c r="F94" s="42" t="s">
        <v>110</v>
      </c>
      <c r="G94" s="11"/>
      <c r="H94" s="401">
        <f>SUM('L3.3 (RBC rsv) tabs =&gt;:&lt;= L3.3 (RBC rsv) tabs'!H94)</f>
        <v>0</v>
      </c>
      <c r="I94" s="401">
        <f>SUM('L3.3 (RBC rsv) tabs =&gt;:&lt;= L3.3 (RBC rsv) tabs'!I94)</f>
        <v>0</v>
      </c>
      <c r="J94" s="401">
        <f>SUM('L3.3 (RBC rsv) tabs =&gt;:&lt;= L3.3 (RBC rsv) tabs'!J94)</f>
        <v>0</v>
      </c>
      <c r="K94" s="402" t="s">
        <v>66</v>
      </c>
      <c r="L94" s="401">
        <f>SUM('L3.3 (RBC rsv) tabs =&gt;:&lt;= L3.3 (RBC rsv) tabs'!L94)</f>
        <v>0</v>
      </c>
      <c r="M94" s="401">
        <f>SUM('L3.3 (RBC rsv) tabs =&gt;:&lt;= L3.3 (RBC rsv) tabs'!M94)</f>
        <v>0</v>
      </c>
      <c r="N94" s="125"/>
      <c r="O94" s="11"/>
      <c r="P94" s="125"/>
      <c r="Q94"/>
      <c r="R94"/>
      <c r="S94"/>
      <c r="T94" s="11"/>
      <c r="U94" s="11"/>
      <c r="V94" s="16"/>
      <c r="W94" s="127"/>
    </row>
    <row r="95" spans="2:23" ht="10.15" customHeight="1">
      <c r="B95" s="15"/>
      <c r="C95" s="11"/>
      <c r="D95" s="99"/>
      <c r="E95" s="43"/>
      <c r="F95" s="44" t="s">
        <v>111</v>
      </c>
      <c r="G95" s="11"/>
      <c r="H95" s="404">
        <f>SUM('L3.3 (RBC rsv) tabs =&gt;:&lt;= L3.3 (RBC rsv) tabs'!H95)</f>
        <v>0</v>
      </c>
      <c r="I95" s="404">
        <f>SUM('L3.3 (RBC rsv) tabs =&gt;:&lt;= L3.3 (RBC rsv) tabs'!I95)</f>
        <v>0</v>
      </c>
      <c r="J95" s="404">
        <f>SUM('L3.3 (RBC rsv) tabs =&gt;:&lt;= L3.3 (RBC rsv) tabs'!J95)</f>
        <v>0</v>
      </c>
      <c r="K95" s="461" t="s">
        <v>66</v>
      </c>
      <c r="L95" s="404">
        <f>SUM('L3.3 (RBC rsv) tabs =&gt;:&lt;= L3.3 (RBC rsv) tabs'!L95)</f>
        <v>0</v>
      </c>
      <c r="M95" s="404">
        <f>SUM('L3.3 (RBC rsv) tabs =&gt;:&lt;= L3.3 (RBC rsv) tabs'!M95)</f>
        <v>0</v>
      </c>
      <c r="N95" s="125"/>
      <c r="O95" s="11"/>
      <c r="P95" s="125"/>
      <c r="Q95"/>
      <c r="R95"/>
      <c r="S95"/>
      <c r="T95" s="11"/>
      <c r="U95" s="11"/>
      <c r="V95" s="16"/>
      <c r="W95" s="127"/>
    </row>
    <row r="96" spans="2:23" ht="10.15" customHeight="1">
      <c r="B96" s="15"/>
      <c r="C96" s="11"/>
      <c r="D96" s="11"/>
      <c r="E96" s="11"/>
      <c r="F96" s="11"/>
      <c r="G96" s="11"/>
      <c r="H96" s="125"/>
      <c r="I96" s="125"/>
      <c r="J96" s="125"/>
      <c r="K96" s="125"/>
      <c r="L96" s="125"/>
      <c r="M96" s="125"/>
      <c r="N96" s="125"/>
      <c r="O96" s="11"/>
      <c r="P96" s="125"/>
      <c r="Q96" s="125"/>
      <c r="R96" s="125"/>
      <c r="S96" s="125"/>
      <c r="T96" s="11"/>
      <c r="U96" s="11"/>
      <c r="V96" s="16"/>
      <c r="W96" s="127"/>
    </row>
    <row r="97" spans="2:23" ht="10.15" customHeight="1">
      <c r="B97" s="15"/>
      <c r="C97" s="189">
        <v>3</v>
      </c>
      <c r="D97" s="168" t="s">
        <v>113</v>
      </c>
      <c r="E97" s="168"/>
      <c r="F97" s="168"/>
      <c r="G97" s="168"/>
      <c r="H97" s="189"/>
      <c r="I97" s="189"/>
      <c r="J97" s="189"/>
      <c r="K97" s="189"/>
      <c r="L97" s="189"/>
      <c r="M97" s="189"/>
      <c r="N97" s="189"/>
      <c r="O97" s="168"/>
      <c r="P97" s="189"/>
      <c r="Q97" s="189"/>
      <c r="R97" s="189"/>
      <c r="S97" s="189"/>
      <c r="T97" s="168"/>
      <c r="U97" s="168"/>
      <c r="V97" s="16"/>
      <c r="W97" s="127"/>
    </row>
    <row r="98" spans="2:23" ht="10.15" customHeight="1">
      <c r="B98" s="15"/>
      <c r="C98" s="11"/>
      <c r="D98" s="96"/>
      <c r="E98" s="11"/>
      <c r="F98" s="11"/>
      <c r="G98" s="11"/>
      <c r="H98" s="126"/>
      <c r="I98" s="126"/>
      <c r="J98" s="126"/>
      <c r="K98" s="126"/>
      <c r="L98" s="126"/>
      <c r="M98" s="126"/>
      <c r="N98" s="126"/>
      <c r="O98" s="11"/>
      <c r="P98" s="126"/>
      <c r="Q98" s="126"/>
      <c r="R98" s="126"/>
      <c r="S98" s="126"/>
      <c r="T98" s="11"/>
      <c r="U98" s="11"/>
      <c r="V98" s="16"/>
      <c r="W98" s="127"/>
    </row>
    <row r="99" spans="2:23" ht="10.15" customHeight="1">
      <c r="B99" s="15"/>
      <c r="C99" s="11"/>
      <c r="D99" s="96"/>
      <c r="E99" s="11"/>
      <c r="F99" s="11"/>
      <c r="G99" s="11"/>
      <c r="H99" s="184"/>
      <c r="I99" s="184"/>
      <c r="J99" s="233" t="s">
        <v>572</v>
      </c>
      <c r="K99" s="184"/>
      <c r="L99" s="184"/>
      <c r="M99" s="184"/>
      <c r="N99" s="126"/>
      <c r="O99" s="11"/>
      <c r="P99" s="126"/>
      <c r="Q99"/>
      <c r="R99"/>
      <c r="S99"/>
      <c r="T99" s="11"/>
      <c r="U99" s="11"/>
      <c r="V99" s="16"/>
      <c r="W99" s="127"/>
    </row>
    <row r="100" spans="2:23" ht="41.45" customHeight="1">
      <c r="B100" s="15"/>
      <c r="C100" s="11"/>
      <c r="D100" s="155" t="s">
        <v>0</v>
      </c>
      <c r="E100" s="188" t="s">
        <v>11</v>
      </c>
      <c r="F100" s="156"/>
      <c r="G100" s="35"/>
      <c r="H100" s="158" t="s">
        <v>58</v>
      </c>
      <c r="I100" s="158" t="s">
        <v>70</v>
      </c>
      <c r="J100" s="335" t="s">
        <v>371</v>
      </c>
      <c r="K100" s="158" t="s">
        <v>12</v>
      </c>
      <c r="L100" s="158" t="s">
        <v>13</v>
      </c>
      <c r="M100" s="158" t="s">
        <v>14</v>
      </c>
      <c r="N100" s="205"/>
      <c r="O100" s="11"/>
      <c r="P100" s="205"/>
      <c r="Q100"/>
      <c r="R100"/>
      <c r="S100"/>
      <c r="T100" s="11"/>
      <c r="U100" s="11"/>
      <c r="V100" s="16"/>
      <c r="W100" s="127"/>
    </row>
    <row r="101" spans="2:23" ht="10.15" customHeight="1">
      <c r="B101" s="15"/>
      <c r="C101" s="11"/>
      <c r="D101" s="97"/>
      <c r="E101" s="39"/>
      <c r="F101" s="40"/>
      <c r="G101" s="11"/>
      <c r="H101" s="98"/>
      <c r="I101" s="98"/>
      <c r="J101" s="131" t="s">
        <v>54</v>
      </c>
      <c r="K101" s="131" t="s">
        <v>54</v>
      </c>
      <c r="L101" s="131" t="s">
        <v>54</v>
      </c>
      <c r="M101" s="131" t="s">
        <v>54</v>
      </c>
      <c r="N101" s="205"/>
      <c r="O101" s="11"/>
      <c r="P101" s="205"/>
      <c r="Q101"/>
      <c r="R101"/>
      <c r="S101"/>
      <c r="T101" s="11"/>
      <c r="U101" s="11"/>
      <c r="V101" s="16"/>
      <c r="W101" s="127"/>
    </row>
    <row r="102" spans="2:23" ht="10.15" customHeight="1">
      <c r="B102" s="15"/>
      <c r="C102" s="11"/>
      <c r="D102" s="159" t="s">
        <v>56</v>
      </c>
      <c r="E102" s="160" t="s">
        <v>2</v>
      </c>
      <c r="F102" s="42"/>
      <c r="G102" s="11"/>
      <c r="H102" s="135"/>
      <c r="I102" s="135"/>
      <c r="J102" s="132"/>
      <c r="K102" s="132"/>
      <c r="L102" s="132"/>
      <c r="M102" s="132"/>
      <c r="N102" s="205"/>
      <c r="O102" s="11"/>
      <c r="P102" s="205"/>
      <c r="Q102"/>
      <c r="R102"/>
      <c r="S102"/>
      <c r="T102" s="11"/>
      <c r="U102" s="11"/>
      <c r="V102" s="16"/>
      <c r="W102" s="127"/>
    </row>
    <row r="103" spans="2:23" ht="10.15" customHeight="1">
      <c r="B103" s="15"/>
      <c r="C103" s="11"/>
      <c r="D103" s="159"/>
      <c r="E103" s="160"/>
      <c r="F103" s="42" t="s">
        <v>360</v>
      </c>
      <c r="G103" s="11"/>
      <c r="H103" s="135"/>
      <c r="I103" s="135"/>
      <c r="J103" s="132"/>
      <c r="K103" s="132"/>
      <c r="L103" s="132"/>
      <c r="M103" s="132"/>
      <c r="N103" s="205"/>
      <c r="O103" s="11"/>
      <c r="P103" s="205"/>
      <c r="Q103"/>
      <c r="R103"/>
      <c r="S103"/>
      <c r="T103" s="11"/>
      <c r="U103" s="11"/>
      <c r="V103" s="16"/>
      <c r="W103" s="127"/>
    </row>
    <row r="104" spans="2:23" ht="10.15" customHeight="1">
      <c r="B104" s="15"/>
      <c r="C104" s="11"/>
      <c r="D104" s="100"/>
      <c r="E104" s="41"/>
      <c r="F104" s="226" t="s">
        <v>3</v>
      </c>
      <c r="G104" s="206"/>
      <c r="H104" s="139"/>
      <c r="I104" s="139"/>
      <c r="J104" s="139"/>
      <c r="K104" s="139"/>
      <c r="L104" s="139"/>
      <c r="M104" s="139"/>
      <c r="N104" s="125"/>
      <c r="O104" s="11"/>
      <c r="P104" s="125"/>
      <c r="Q104"/>
      <c r="R104"/>
      <c r="S104"/>
      <c r="T104" s="11"/>
      <c r="U104" s="11"/>
      <c r="V104" s="16"/>
      <c r="W104" s="127"/>
    </row>
    <row r="105" spans="2:23" ht="10.15" customHeight="1">
      <c r="B105" s="15"/>
      <c r="C105" s="11"/>
      <c r="D105" s="100"/>
      <c r="E105" s="41"/>
      <c r="F105" s="227" t="s">
        <v>6</v>
      </c>
      <c r="G105" s="11"/>
      <c r="H105" s="401">
        <f>SUM('L3.3 (RBC rsv) tabs =&gt;:&lt;= L3.3 (RBC rsv) tabs'!H105)</f>
        <v>0</v>
      </c>
      <c r="I105" s="401">
        <f>SUM('L3.3 (RBC rsv) tabs =&gt;:&lt;= L3.3 (RBC rsv) tabs'!I105)</f>
        <v>0</v>
      </c>
      <c r="J105" s="401">
        <f>SUM('L3.3 (RBC rsv) tabs =&gt;:&lt;= L3.3 (RBC rsv) tabs'!J105)</f>
        <v>0</v>
      </c>
      <c r="K105" s="401">
        <f>SUM('L3.3 (RBC rsv) tabs =&gt;:&lt;= L3.3 (RBC rsv) tabs'!K105)</f>
        <v>0</v>
      </c>
      <c r="L105" s="401">
        <f>SUM('L3.3 (RBC rsv) tabs =&gt;:&lt;= L3.3 (RBC rsv) tabs'!L105)</f>
        <v>0</v>
      </c>
      <c r="M105" s="401">
        <f>SUM('L3.3 (RBC rsv) tabs =&gt;:&lt;= L3.3 (RBC rsv) tabs'!M105)</f>
        <v>0</v>
      </c>
      <c r="N105" s="125"/>
      <c r="O105" s="11"/>
      <c r="P105" s="125"/>
      <c r="Q105"/>
      <c r="R105"/>
      <c r="S105"/>
      <c r="T105" s="11"/>
      <c r="U105" s="11"/>
      <c r="V105" s="16"/>
      <c r="W105" s="127"/>
    </row>
    <row r="106" spans="2:23" ht="10.15" customHeight="1">
      <c r="B106" s="15"/>
      <c r="C106" s="11"/>
      <c r="D106" s="100"/>
      <c r="E106" s="41"/>
      <c r="F106" s="227" t="s">
        <v>7</v>
      </c>
      <c r="G106" s="11"/>
      <c r="H106" s="401">
        <f>SUM('L3.3 (RBC rsv) tabs =&gt;:&lt;= L3.3 (RBC rsv) tabs'!H106)</f>
        <v>0</v>
      </c>
      <c r="I106" s="401">
        <f>SUM('L3.3 (RBC rsv) tabs =&gt;:&lt;= L3.3 (RBC rsv) tabs'!I106)</f>
        <v>0</v>
      </c>
      <c r="J106" s="401">
        <f>SUM('L3.3 (RBC rsv) tabs =&gt;:&lt;= L3.3 (RBC rsv) tabs'!J106)</f>
        <v>0</v>
      </c>
      <c r="K106" s="401">
        <f>SUM('L3.3 (RBC rsv) tabs =&gt;:&lt;= L3.3 (RBC rsv) tabs'!K106)</f>
        <v>0</v>
      </c>
      <c r="L106" s="401">
        <f>SUM('L3.3 (RBC rsv) tabs =&gt;:&lt;= L3.3 (RBC rsv) tabs'!L106)</f>
        <v>0</v>
      </c>
      <c r="M106" s="401">
        <f>SUM('L3.3 (RBC rsv) tabs =&gt;:&lt;= L3.3 (RBC rsv) tabs'!M106)</f>
        <v>0</v>
      </c>
      <c r="N106" s="125"/>
      <c r="O106" s="11"/>
      <c r="P106" s="125"/>
      <c r="Q106"/>
      <c r="R106"/>
      <c r="S106"/>
      <c r="T106" s="11"/>
      <c r="U106" s="11"/>
      <c r="V106" s="16"/>
      <c r="W106" s="127"/>
    </row>
    <row r="107" spans="2:23" ht="10.15" customHeight="1">
      <c r="B107" s="15"/>
      <c r="C107" s="11"/>
      <c r="D107" s="100"/>
      <c r="E107" s="41"/>
      <c r="F107" s="227" t="s">
        <v>8</v>
      </c>
      <c r="G107" s="11"/>
      <c r="H107" s="401">
        <f>SUM('L3.3 (RBC rsv) tabs =&gt;:&lt;= L3.3 (RBC rsv) tabs'!H107)</f>
        <v>0</v>
      </c>
      <c r="I107" s="401">
        <f>SUM('L3.3 (RBC rsv) tabs =&gt;:&lt;= L3.3 (RBC rsv) tabs'!I107)</f>
        <v>0</v>
      </c>
      <c r="J107" s="401">
        <f>SUM('L3.3 (RBC rsv) tabs =&gt;:&lt;= L3.3 (RBC rsv) tabs'!J107)</f>
        <v>0</v>
      </c>
      <c r="K107" s="401">
        <f>SUM('L3.3 (RBC rsv) tabs =&gt;:&lt;= L3.3 (RBC rsv) tabs'!K107)</f>
        <v>0</v>
      </c>
      <c r="L107" s="401">
        <f>SUM('L3.3 (RBC rsv) tabs =&gt;:&lt;= L3.3 (RBC rsv) tabs'!L107)</f>
        <v>0</v>
      </c>
      <c r="M107" s="401">
        <f>SUM('L3.3 (RBC rsv) tabs =&gt;:&lt;= L3.3 (RBC rsv) tabs'!M107)</f>
        <v>0</v>
      </c>
      <c r="N107" s="125"/>
      <c r="O107" s="11"/>
      <c r="P107" s="125"/>
      <c r="Q107"/>
      <c r="R107"/>
      <c r="S107"/>
      <c r="T107" s="11"/>
      <c r="U107" s="11"/>
      <c r="V107" s="16"/>
      <c r="W107" s="127"/>
    </row>
    <row r="108" spans="2:23" ht="10.15" customHeight="1">
      <c r="B108" s="15"/>
      <c r="C108" s="11"/>
      <c r="D108" s="100"/>
      <c r="E108" s="41"/>
      <c r="F108" s="227"/>
      <c r="G108" s="11"/>
      <c r="H108" s="138"/>
      <c r="I108" s="138"/>
      <c r="J108" s="138"/>
      <c r="K108" s="138"/>
      <c r="L108" s="138"/>
      <c r="M108" s="138"/>
      <c r="N108" s="125"/>
      <c r="O108" s="127"/>
      <c r="P108" s="125"/>
      <c r="Q108"/>
      <c r="R108"/>
      <c r="S108"/>
      <c r="T108" s="11"/>
      <c r="U108" s="127"/>
      <c r="V108" s="16"/>
      <c r="W108" s="127"/>
    </row>
    <row r="109" spans="2:23" ht="10.15" customHeight="1">
      <c r="B109" s="15"/>
      <c r="C109" s="11"/>
      <c r="D109" s="100"/>
      <c r="E109" s="41"/>
      <c r="F109" s="226" t="s">
        <v>9</v>
      </c>
      <c r="G109" s="206"/>
      <c r="H109" s="139"/>
      <c r="I109" s="139"/>
      <c r="J109" s="139"/>
      <c r="K109" s="139"/>
      <c r="L109" s="139"/>
      <c r="M109" s="139"/>
      <c r="N109" s="125"/>
      <c r="O109" s="11"/>
      <c r="P109" s="125"/>
      <c r="Q109"/>
      <c r="R109"/>
      <c r="S109"/>
      <c r="T109" s="11"/>
      <c r="U109" s="11"/>
      <c r="V109" s="16"/>
      <c r="W109" s="127"/>
    </row>
    <row r="110" spans="2:23" ht="10.15" customHeight="1">
      <c r="B110" s="15"/>
      <c r="C110" s="11"/>
      <c r="D110" s="100"/>
      <c r="E110" s="41"/>
      <c r="F110" s="227" t="s">
        <v>22</v>
      </c>
      <c r="G110" s="11"/>
      <c r="H110" s="401">
        <f>SUM('L3.3 (RBC rsv) tabs =&gt;:&lt;= L3.3 (RBC rsv) tabs'!H110)</f>
        <v>0</v>
      </c>
      <c r="I110" s="401">
        <f>SUM('L3.3 (RBC rsv) tabs =&gt;:&lt;= L3.3 (RBC rsv) tabs'!I110)</f>
        <v>0</v>
      </c>
      <c r="J110" s="401">
        <f>SUM('L3.3 (RBC rsv) tabs =&gt;:&lt;= L3.3 (RBC rsv) tabs'!J110)</f>
        <v>0</v>
      </c>
      <c r="K110" s="401">
        <f>SUM('L3.3 (RBC rsv) tabs =&gt;:&lt;= L3.3 (RBC rsv) tabs'!K110)</f>
        <v>0</v>
      </c>
      <c r="L110" s="401">
        <f>SUM('L3.3 (RBC rsv) tabs =&gt;:&lt;= L3.3 (RBC rsv) tabs'!L110)</f>
        <v>0</v>
      </c>
      <c r="M110" s="401">
        <f>SUM('L3.3 (RBC rsv) tabs =&gt;:&lt;= L3.3 (RBC rsv) tabs'!M110)</f>
        <v>0</v>
      </c>
      <c r="N110" s="125"/>
      <c r="O110" s="11"/>
      <c r="P110" s="125"/>
      <c r="Q110"/>
      <c r="R110"/>
      <c r="S110"/>
      <c r="T110" s="11"/>
      <c r="U110" s="11"/>
      <c r="V110" s="16"/>
      <c r="W110" s="127"/>
    </row>
    <row r="111" spans="2:23" ht="10.15" customHeight="1">
      <c r="B111" s="15"/>
      <c r="C111" s="11"/>
      <c r="D111" s="100"/>
      <c r="E111" s="41"/>
      <c r="F111" s="227" t="s">
        <v>23</v>
      </c>
      <c r="G111" s="11"/>
      <c r="H111" s="401">
        <f>SUM('L3.3 (RBC rsv) tabs =&gt;:&lt;= L3.3 (RBC rsv) tabs'!H111)</f>
        <v>0</v>
      </c>
      <c r="I111" s="401">
        <f>SUM('L3.3 (RBC rsv) tabs =&gt;:&lt;= L3.3 (RBC rsv) tabs'!I111)</f>
        <v>0</v>
      </c>
      <c r="J111" s="401">
        <f>SUM('L3.3 (RBC rsv) tabs =&gt;:&lt;= L3.3 (RBC rsv) tabs'!J111)</f>
        <v>0</v>
      </c>
      <c r="K111" s="402" t="s">
        <v>66</v>
      </c>
      <c r="L111" s="401">
        <f>SUM('L3.3 (RBC rsv) tabs =&gt;:&lt;= L3.3 (RBC rsv) tabs'!L111)</f>
        <v>0</v>
      </c>
      <c r="M111" s="401">
        <f>SUM('L3.3 (RBC rsv) tabs =&gt;:&lt;= L3.3 (RBC rsv) tabs'!M111)</f>
        <v>0</v>
      </c>
      <c r="N111" s="125"/>
      <c r="O111" s="11"/>
      <c r="P111" s="125"/>
      <c r="Q111"/>
      <c r="R111"/>
      <c r="S111"/>
      <c r="T111" s="11"/>
      <c r="U111" s="11"/>
      <c r="V111" s="16"/>
      <c r="W111" s="127"/>
    </row>
    <row r="112" spans="2:23" ht="10.15" customHeight="1">
      <c r="B112" s="15"/>
      <c r="C112" s="11"/>
      <c r="D112" s="100"/>
      <c r="E112" s="41"/>
      <c r="F112" s="227" t="s">
        <v>57</v>
      </c>
      <c r="G112" s="11"/>
      <c r="H112" s="401">
        <f>SUM('L3.3 (RBC rsv) tabs =&gt;:&lt;= L3.3 (RBC rsv) tabs'!H112)</f>
        <v>0</v>
      </c>
      <c r="I112" s="401">
        <f>SUM('L3.3 (RBC rsv) tabs =&gt;:&lt;= L3.3 (RBC rsv) tabs'!I112)</f>
        <v>0</v>
      </c>
      <c r="J112" s="401">
        <f>SUM('L3.3 (RBC rsv) tabs =&gt;:&lt;= L3.3 (RBC rsv) tabs'!J112)</f>
        <v>0</v>
      </c>
      <c r="K112" s="402" t="s">
        <v>66</v>
      </c>
      <c r="L112" s="401">
        <f>SUM('L3.3 (RBC rsv) tabs =&gt;:&lt;= L3.3 (RBC rsv) tabs'!L112)</f>
        <v>0</v>
      </c>
      <c r="M112" s="401">
        <f>SUM('L3.3 (RBC rsv) tabs =&gt;:&lt;= L3.3 (RBC rsv) tabs'!M112)</f>
        <v>0</v>
      </c>
      <c r="N112" s="125"/>
      <c r="O112" s="11"/>
      <c r="P112" s="125"/>
      <c r="Q112"/>
      <c r="R112"/>
      <c r="S112"/>
      <c r="T112" s="11"/>
      <c r="U112" s="11"/>
      <c r="V112" s="16"/>
      <c r="W112" s="127"/>
    </row>
    <row r="113" spans="2:23" ht="10.15" customHeight="1">
      <c r="B113" s="15"/>
      <c r="C113" s="11"/>
      <c r="D113" s="100"/>
      <c r="E113" s="41"/>
      <c r="F113" s="227" t="s">
        <v>32</v>
      </c>
      <c r="G113" s="11"/>
      <c r="H113" s="401">
        <f>SUM('L3.3 (RBC rsv) tabs =&gt;:&lt;= L3.3 (RBC rsv) tabs'!H113)</f>
        <v>0</v>
      </c>
      <c r="I113" s="401">
        <f>SUM('L3.3 (RBC rsv) tabs =&gt;:&lt;= L3.3 (RBC rsv) tabs'!I113)</f>
        <v>0</v>
      </c>
      <c r="J113" s="401">
        <f>SUM('L3.3 (RBC rsv) tabs =&gt;:&lt;= L3.3 (RBC rsv) tabs'!J113)</f>
        <v>0</v>
      </c>
      <c r="K113" s="402" t="s">
        <v>66</v>
      </c>
      <c r="L113" s="401">
        <f>SUM('L3.3 (RBC rsv) tabs =&gt;:&lt;= L3.3 (RBC rsv) tabs'!L113)</f>
        <v>0</v>
      </c>
      <c r="M113" s="401">
        <f>SUM('L3.3 (RBC rsv) tabs =&gt;:&lt;= L3.3 (RBC rsv) tabs'!M113)</f>
        <v>0</v>
      </c>
      <c r="N113" s="125"/>
      <c r="O113" s="11"/>
      <c r="P113" s="125"/>
      <c r="Q113"/>
      <c r="R113"/>
      <c r="S113"/>
      <c r="T113" s="11"/>
      <c r="U113" s="11"/>
      <c r="V113" s="16"/>
      <c r="W113" s="127"/>
    </row>
    <row r="114" spans="2:23" ht="10.15" customHeight="1">
      <c r="B114" s="15"/>
      <c r="C114" s="11"/>
      <c r="D114" s="100"/>
      <c r="E114" s="41"/>
      <c r="F114" s="227" t="s">
        <v>8</v>
      </c>
      <c r="G114" s="11"/>
      <c r="H114" s="401">
        <f>SUM('L3.3 (RBC rsv) tabs =&gt;:&lt;= L3.3 (RBC rsv) tabs'!H114)</f>
        <v>0</v>
      </c>
      <c r="I114" s="401">
        <f>SUM('L3.3 (RBC rsv) tabs =&gt;:&lt;= L3.3 (RBC rsv) tabs'!I114)</f>
        <v>0</v>
      </c>
      <c r="J114" s="401">
        <f>SUM('L3.3 (RBC rsv) tabs =&gt;:&lt;= L3.3 (RBC rsv) tabs'!J114)</f>
        <v>0</v>
      </c>
      <c r="K114" s="401">
        <f>SUM('L3.3 (RBC rsv) tabs =&gt;:&lt;= L3.3 (RBC rsv) tabs'!K114)</f>
        <v>0</v>
      </c>
      <c r="L114" s="401">
        <f>SUM('L3.3 (RBC rsv) tabs =&gt;:&lt;= L3.3 (RBC rsv) tabs'!L114)</f>
        <v>0</v>
      </c>
      <c r="M114" s="401">
        <f>SUM('L3.3 (RBC rsv) tabs =&gt;:&lt;= L3.3 (RBC rsv) tabs'!M114)</f>
        <v>0</v>
      </c>
      <c r="N114" s="125"/>
      <c r="O114" s="11"/>
      <c r="P114" s="125"/>
      <c r="Q114"/>
      <c r="R114"/>
      <c r="S114"/>
      <c r="T114" s="11"/>
      <c r="U114" s="11"/>
      <c r="V114" s="16"/>
      <c r="W114" s="127"/>
    </row>
    <row r="115" spans="2:23" ht="10.15" customHeight="1">
      <c r="B115" s="15"/>
      <c r="C115" s="11"/>
      <c r="D115" s="100"/>
      <c r="E115" s="41"/>
      <c r="F115" s="227"/>
      <c r="G115" s="11"/>
      <c r="H115" s="138"/>
      <c r="I115" s="138"/>
      <c r="J115" s="138"/>
      <c r="K115" s="138"/>
      <c r="L115" s="138"/>
      <c r="M115" s="138"/>
      <c r="N115" s="125"/>
      <c r="O115" s="127"/>
      <c r="P115" s="125"/>
      <c r="Q115"/>
      <c r="R115"/>
      <c r="S115"/>
      <c r="T115" s="11"/>
      <c r="U115" s="127"/>
      <c r="V115" s="16"/>
      <c r="W115" s="127"/>
    </row>
    <row r="116" spans="2:23" ht="10.15" customHeight="1">
      <c r="B116" s="15"/>
      <c r="C116" s="11"/>
      <c r="D116" s="159"/>
      <c r="E116" s="160"/>
      <c r="F116" s="42" t="s">
        <v>361</v>
      </c>
      <c r="G116" s="11"/>
      <c r="H116" s="135"/>
      <c r="I116" s="135"/>
      <c r="J116" s="132"/>
      <c r="K116" s="132"/>
      <c r="L116" s="132"/>
      <c r="M116" s="132"/>
      <c r="N116" s="205"/>
      <c r="O116" s="11"/>
      <c r="P116" s="205"/>
      <c r="Q116"/>
      <c r="R116"/>
      <c r="S116"/>
      <c r="T116" s="11"/>
      <c r="U116" s="11"/>
      <c r="V116" s="16"/>
      <c r="W116" s="127"/>
    </row>
    <row r="117" spans="2:23" ht="10.15" customHeight="1">
      <c r="B117" s="15"/>
      <c r="C117" s="11"/>
      <c r="D117" s="100"/>
      <c r="E117" s="41"/>
      <c r="F117" s="226" t="s">
        <v>3</v>
      </c>
      <c r="G117" s="206"/>
      <c r="H117" s="139"/>
      <c r="I117" s="139"/>
      <c r="J117" s="139"/>
      <c r="K117" s="139"/>
      <c r="L117" s="139"/>
      <c r="M117" s="139"/>
      <c r="N117" s="125"/>
      <c r="O117" s="11"/>
      <c r="P117" s="125"/>
      <c r="Q117"/>
      <c r="R117"/>
      <c r="S117"/>
      <c r="T117" s="11"/>
      <c r="U117" s="11"/>
      <c r="V117" s="16"/>
      <c r="W117" s="127"/>
    </row>
    <row r="118" spans="2:23" ht="10.15" customHeight="1">
      <c r="B118" s="15"/>
      <c r="C118" s="11"/>
      <c r="D118" s="100"/>
      <c r="E118" s="41"/>
      <c r="F118" s="227" t="s">
        <v>6</v>
      </c>
      <c r="G118" s="11"/>
      <c r="H118" s="401">
        <f>SUM('L3.3 (RBC rsv) tabs =&gt;:&lt;= L3.3 (RBC rsv) tabs'!H118)</f>
        <v>0</v>
      </c>
      <c r="I118" s="401">
        <f>SUM('L3.3 (RBC rsv) tabs =&gt;:&lt;= L3.3 (RBC rsv) tabs'!I118)</f>
        <v>0</v>
      </c>
      <c r="J118" s="401">
        <f>SUM('L3.3 (RBC rsv) tabs =&gt;:&lt;= L3.3 (RBC rsv) tabs'!J118)</f>
        <v>0</v>
      </c>
      <c r="K118" s="401">
        <f>SUM('L3.3 (RBC rsv) tabs =&gt;:&lt;= L3.3 (RBC rsv) tabs'!K118)</f>
        <v>0</v>
      </c>
      <c r="L118" s="401">
        <f>SUM('L3.3 (RBC rsv) tabs =&gt;:&lt;= L3.3 (RBC rsv) tabs'!L118)</f>
        <v>0</v>
      </c>
      <c r="M118" s="401">
        <f>SUM('L3.3 (RBC rsv) tabs =&gt;:&lt;= L3.3 (RBC rsv) tabs'!M118)</f>
        <v>0</v>
      </c>
      <c r="N118" s="125"/>
      <c r="O118" s="11"/>
      <c r="P118" s="125"/>
      <c r="Q118"/>
      <c r="R118"/>
      <c r="S118"/>
      <c r="T118" s="11"/>
      <c r="U118" s="11"/>
      <c r="V118" s="16"/>
      <c r="W118" s="127"/>
    </row>
    <row r="119" spans="2:23" ht="10.15" customHeight="1">
      <c r="B119" s="15"/>
      <c r="C119" s="11"/>
      <c r="D119" s="100"/>
      <c r="E119" s="41"/>
      <c r="F119" s="227" t="s">
        <v>7</v>
      </c>
      <c r="G119" s="11"/>
      <c r="H119" s="401">
        <f>SUM('L3.3 (RBC rsv) tabs =&gt;:&lt;= L3.3 (RBC rsv) tabs'!H119)</f>
        <v>0</v>
      </c>
      <c r="I119" s="401">
        <f>SUM('L3.3 (RBC rsv) tabs =&gt;:&lt;= L3.3 (RBC rsv) tabs'!I119)</f>
        <v>0</v>
      </c>
      <c r="J119" s="401">
        <f>SUM('L3.3 (RBC rsv) tabs =&gt;:&lt;= L3.3 (RBC rsv) tabs'!J119)</f>
        <v>0</v>
      </c>
      <c r="K119" s="401">
        <f>SUM('L3.3 (RBC rsv) tabs =&gt;:&lt;= L3.3 (RBC rsv) tabs'!K119)</f>
        <v>0</v>
      </c>
      <c r="L119" s="401">
        <f>SUM('L3.3 (RBC rsv) tabs =&gt;:&lt;= L3.3 (RBC rsv) tabs'!L119)</f>
        <v>0</v>
      </c>
      <c r="M119" s="401">
        <f>SUM('L3.3 (RBC rsv) tabs =&gt;:&lt;= L3.3 (RBC rsv) tabs'!M119)</f>
        <v>0</v>
      </c>
      <c r="N119" s="125"/>
      <c r="O119" s="11"/>
      <c r="P119" s="125"/>
      <c r="Q119"/>
      <c r="R119"/>
      <c r="S119"/>
      <c r="T119" s="11"/>
      <c r="U119" s="11"/>
      <c r="V119" s="16"/>
      <c r="W119" s="127"/>
    </row>
    <row r="120" spans="2:23" ht="10.15" customHeight="1">
      <c r="B120" s="15"/>
      <c r="C120" s="11"/>
      <c r="D120" s="100"/>
      <c r="E120" s="41"/>
      <c r="F120" s="227" t="s">
        <v>8</v>
      </c>
      <c r="G120" s="11"/>
      <c r="H120" s="401">
        <f>SUM('L3.3 (RBC rsv) tabs =&gt;:&lt;= L3.3 (RBC rsv) tabs'!H120)</f>
        <v>0</v>
      </c>
      <c r="I120" s="401">
        <f>SUM('L3.3 (RBC rsv) tabs =&gt;:&lt;= L3.3 (RBC rsv) tabs'!I120)</f>
        <v>0</v>
      </c>
      <c r="J120" s="401">
        <f>SUM('L3.3 (RBC rsv) tabs =&gt;:&lt;= L3.3 (RBC rsv) tabs'!J120)</f>
        <v>0</v>
      </c>
      <c r="K120" s="401">
        <f>SUM('L3.3 (RBC rsv) tabs =&gt;:&lt;= L3.3 (RBC rsv) tabs'!K120)</f>
        <v>0</v>
      </c>
      <c r="L120" s="401">
        <f>SUM('L3.3 (RBC rsv) tabs =&gt;:&lt;= L3.3 (RBC rsv) tabs'!L120)</f>
        <v>0</v>
      </c>
      <c r="M120" s="401">
        <f>SUM('L3.3 (RBC rsv) tabs =&gt;:&lt;= L3.3 (RBC rsv) tabs'!M120)</f>
        <v>0</v>
      </c>
      <c r="N120" s="125"/>
      <c r="O120" s="11"/>
      <c r="P120" s="125"/>
      <c r="Q120"/>
      <c r="R120"/>
      <c r="S120"/>
      <c r="T120" s="11"/>
      <c r="U120" s="11"/>
      <c r="V120" s="16"/>
      <c r="W120" s="127"/>
    </row>
    <row r="121" spans="2:23" ht="10.15" customHeight="1">
      <c r="B121" s="15"/>
      <c r="C121" s="11"/>
      <c r="D121" s="100"/>
      <c r="E121" s="41"/>
      <c r="F121" s="227"/>
      <c r="G121" s="11"/>
      <c r="H121" s="138"/>
      <c r="I121" s="138"/>
      <c r="J121" s="138"/>
      <c r="K121" s="138"/>
      <c r="L121" s="138"/>
      <c r="M121" s="138"/>
      <c r="N121" s="125"/>
      <c r="O121" s="127"/>
      <c r="P121" s="125"/>
      <c r="Q121"/>
      <c r="R121"/>
      <c r="S121"/>
      <c r="T121" s="11"/>
      <c r="U121" s="127"/>
      <c r="V121" s="16"/>
      <c r="W121" s="127"/>
    </row>
    <row r="122" spans="2:23" ht="10.15" customHeight="1">
      <c r="B122" s="15"/>
      <c r="C122" s="11"/>
      <c r="D122" s="100"/>
      <c r="E122" s="41"/>
      <c r="F122" s="226" t="s">
        <v>9</v>
      </c>
      <c r="G122" s="206"/>
      <c r="H122" s="139"/>
      <c r="I122" s="139"/>
      <c r="J122" s="139"/>
      <c r="K122" s="139"/>
      <c r="L122" s="139"/>
      <c r="M122" s="139"/>
      <c r="N122" s="125"/>
      <c r="O122" s="11"/>
      <c r="P122" s="125"/>
      <c r="Q122"/>
      <c r="R122"/>
      <c r="S122"/>
      <c r="T122" s="11"/>
      <c r="U122" s="11"/>
      <c r="V122" s="16"/>
      <c r="W122" s="127"/>
    </row>
    <row r="123" spans="2:23" ht="10.15" customHeight="1">
      <c r="B123" s="15"/>
      <c r="C123" s="11"/>
      <c r="D123" s="100"/>
      <c r="E123" s="41"/>
      <c r="F123" s="227" t="s">
        <v>22</v>
      </c>
      <c r="G123" s="11"/>
      <c r="H123" s="401">
        <f>SUM('L3.3 (RBC rsv) tabs =&gt;:&lt;= L3.3 (RBC rsv) tabs'!H123)</f>
        <v>0</v>
      </c>
      <c r="I123" s="401">
        <f>SUM('L3.3 (RBC rsv) tabs =&gt;:&lt;= L3.3 (RBC rsv) tabs'!I123)</f>
        <v>0</v>
      </c>
      <c r="J123" s="401">
        <f>SUM('L3.3 (RBC rsv) tabs =&gt;:&lt;= L3.3 (RBC rsv) tabs'!J123)</f>
        <v>0</v>
      </c>
      <c r="K123" s="401">
        <f>SUM('L3.3 (RBC rsv) tabs =&gt;:&lt;= L3.3 (RBC rsv) tabs'!K123)</f>
        <v>0</v>
      </c>
      <c r="L123" s="401">
        <f>SUM('L3.3 (RBC rsv) tabs =&gt;:&lt;= L3.3 (RBC rsv) tabs'!L123)</f>
        <v>0</v>
      </c>
      <c r="M123" s="401">
        <f>SUM('L3.3 (RBC rsv) tabs =&gt;:&lt;= L3.3 (RBC rsv) tabs'!M123)</f>
        <v>0</v>
      </c>
      <c r="N123" s="125"/>
      <c r="O123" s="11"/>
      <c r="P123" s="125"/>
      <c r="Q123"/>
      <c r="R123"/>
      <c r="S123"/>
      <c r="T123" s="11"/>
      <c r="U123" s="11"/>
      <c r="V123" s="16"/>
      <c r="W123" s="127"/>
    </row>
    <row r="124" spans="2:23" ht="10.15" customHeight="1">
      <c r="B124" s="15"/>
      <c r="C124" s="11"/>
      <c r="D124" s="100"/>
      <c r="E124" s="41"/>
      <c r="F124" s="227" t="s">
        <v>23</v>
      </c>
      <c r="G124" s="11"/>
      <c r="H124" s="401">
        <f>SUM('L3.3 (RBC rsv) tabs =&gt;:&lt;= L3.3 (RBC rsv) tabs'!H124)</f>
        <v>0</v>
      </c>
      <c r="I124" s="401">
        <f>SUM('L3.3 (RBC rsv) tabs =&gt;:&lt;= L3.3 (RBC rsv) tabs'!I124)</f>
        <v>0</v>
      </c>
      <c r="J124" s="401">
        <f>SUM('L3.3 (RBC rsv) tabs =&gt;:&lt;= L3.3 (RBC rsv) tabs'!J124)</f>
        <v>0</v>
      </c>
      <c r="K124" s="402" t="s">
        <v>66</v>
      </c>
      <c r="L124" s="401">
        <f>SUM('L3.3 (RBC rsv) tabs =&gt;:&lt;= L3.3 (RBC rsv) tabs'!L124)</f>
        <v>0</v>
      </c>
      <c r="M124" s="401">
        <f>SUM('L3.3 (RBC rsv) tabs =&gt;:&lt;= L3.3 (RBC rsv) tabs'!M124)</f>
        <v>0</v>
      </c>
      <c r="N124" s="125"/>
      <c r="O124" s="11"/>
      <c r="P124" s="125"/>
      <c r="Q124"/>
      <c r="R124"/>
      <c r="S124"/>
      <c r="T124" s="11"/>
      <c r="U124" s="11"/>
      <c r="V124" s="16"/>
      <c r="W124" s="127"/>
    </row>
    <row r="125" spans="2:23" ht="10.15" customHeight="1">
      <c r="B125" s="15"/>
      <c r="C125" s="11"/>
      <c r="D125" s="100"/>
      <c r="E125" s="41"/>
      <c r="F125" s="227" t="s">
        <v>57</v>
      </c>
      <c r="G125" s="11"/>
      <c r="H125" s="401">
        <f>SUM('L3.3 (RBC rsv) tabs =&gt;:&lt;= L3.3 (RBC rsv) tabs'!H125)</f>
        <v>0</v>
      </c>
      <c r="I125" s="401">
        <f>SUM('L3.3 (RBC rsv) tabs =&gt;:&lt;= L3.3 (RBC rsv) tabs'!I125)</f>
        <v>0</v>
      </c>
      <c r="J125" s="401">
        <f>SUM('L3.3 (RBC rsv) tabs =&gt;:&lt;= L3.3 (RBC rsv) tabs'!J125)</f>
        <v>0</v>
      </c>
      <c r="K125" s="402" t="s">
        <v>66</v>
      </c>
      <c r="L125" s="401">
        <f>SUM('L3.3 (RBC rsv) tabs =&gt;:&lt;= L3.3 (RBC rsv) tabs'!L125)</f>
        <v>0</v>
      </c>
      <c r="M125" s="401">
        <f>SUM('L3.3 (RBC rsv) tabs =&gt;:&lt;= L3.3 (RBC rsv) tabs'!M125)</f>
        <v>0</v>
      </c>
      <c r="N125" s="125"/>
      <c r="O125" s="11"/>
      <c r="P125" s="125"/>
      <c r="Q125"/>
      <c r="R125"/>
      <c r="S125"/>
      <c r="T125" s="11"/>
      <c r="U125" s="11"/>
      <c r="V125" s="16"/>
      <c r="W125" s="127"/>
    </row>
    <row r="126" spans="2:23" ht="10.15" customHeight="1">
      <c r="B126" s="15"/>
      <c r="C126" s="11"/>
      <c r="D126" s="100"/>
      <c r="E126" s="41"/>
      <c r="F126" s="227" t="s">
        <v>32</v>
      </c>
      <c r="G126" s="11"/>
      <c r="H126" s="401">
        <f>SUM('L3.3 (RBC rsv) tabs =&gt;:&lt;= L3.3 (RBC rsv) tabs'!H126)</f>
        <v>0</v>
      </c>
      <c r="I126" s="401">
        <f>SUM('L3.3 (RBC rsv) tabs =&gt;:&lt;= L3.3 (RBC rsv) tabs'!I126)</f>
        <v>0</v>
      </c>
      <c r="J126" s="401">
        <f>SUM('L3.3 (RBC rsv) tabs =&gt;:&lt;= L3.3 (RBC rsv) tabs'!J126)</f>
        <v>0</v>
      </c>
      <c r="K126" s="402" t="s">
        <v>66</v>
      </c>
      <c r="L126" s="401">
        <f>SUM('L3.3 (RBC rsv) tabs =&gt;:&lt;= L3.3 (RBC rsv) tabs'!L126)</f>
        <v>0</v>
      </c>
      <c r="M126" s="401">
        <f>SUM('L3.3 (RBC rsv) tabs =&gt;:&lt;= L3.3 (RBC rsv) tabs'!M126)</f>
        <v>0</v>
      </c>
      <c r="N126" s="125"/>
      <c r="O126" s="11"/>
      <c r="P126" s="125"/>
      <c r="Q126"/>
      <c r="R126"/>
      <c r="S126"/>
      <c r="T126" s="11"/>
      <c r="U126" s="11"/>
      <c r="V126" s="16"/>
      <c r="W126" s="127"/>
    </row>
    <row r="127" spans="2:23" ht="10.15" customHeight="1">
      <c r="B127" s="15"/>
      <c r="C127" s="11"/>
      <c r="D127" s="100"/>
      <c r="E127" s="41"/>
      <c r="F127" s="227" t="s">
        <v>8</v>
      </c>
      <c r="G127" s="11"/>
      <c r="H127" s="401">
        <f>SUM('L3.3 (RBC rsv) tabs =&gt;:&lt;= L3.3 (RBC rsv) tabs'!H127)</f>
        <v>0</v>
      </c>
      <c r="I127" s="401">
        <f>SUM('L3.3 (RBC rsv) tabs =&gt;:&lt;= L3.3 (RBC rsv) tabs'!I127)</f>
        <v>0</v>
      </c>
      <c r="J127" s="401">
        <f>SUM('L3.3 (RBC rsv) tabs =&gt;:&lt;= L3.3 (RBC rsv) tabs'!J127)</f>
        <v>0</v>
      </c>
      <c r="K127" s="401">
        <f>SUM('L3.3 (RBC rsv) tabs =&gt;:&lt;= L3.3 (RBC rsv) tabs'!K127)</f>
        <v>0</v>
      </c>
      <c r="L127" s="401">
        <f>SUM('L3.3 (RBC rsv) tabs =&gt;:&lt;= L3.3 (RBC rsv) tabs'!L127)</f>
        <v>0</v>
      </c>
      <c r="M127" s="401">
        <f>SUM('L3.3 (RBC rsv) tabs =&gt;:&lt;= L3.3 (RBC rsv) tabs'!M127)</f>
        <v>0</v>
      </c>
      <c r="N127" s="125"/>
      <c r="O127" s="11"/>
      <c r="P127" s="125"/>
      <c r="Q127"/>
      <c r="R127"/>
      <c r="S127"/>
      <c r="T127" s="11"/>
      <c r="U127" s="11"/>
      <c r="V127" s="16"/>
      <c r="W127" s="127"/>
    </row>
    <row r="128" spans="2:23" ht="10.15" customHeight="1">
      <c r="B128" s="15"/>
      <c r="C128" s="11"/>
      <c r="D128" s="100"/>
      <c r="E128" s="160" t="s">
        <v>15</v>
      </c>
      <c r="F128" s="42"/>
      <c r="G128" s="11"/>
      <c r="H128" s="139"/>
      <c r="I128" s="139"/>
      <c r="J128" s="139"/>
      <c r="K128" s="139"/>
      <c r="L128" s="139"/>
      <c r="M128" s="139"/>
      <c r="N128" s="125"/>
      <c r="O128" s="11"/>
      <c r="P128" s="125"/>
      <c r="Q128"/>
      <c r="R128"/>
      <c r="S128"/>
      <c r="T128" s="11"/>
      <c r="U128" s="11"/>
      <c r="V128" s="16"/>
      <c r="W128" s="127"/>
    </row>
    <row r="129" spans="2:23" ht="10.15" customHeight="1">
      <c r="B129" s="15"/>
      <c r="C129" s="11"/>
      <c r="D129" s="100"/>
      <c r="E129" s="160"/>
      <c r="F129" s="42" t="s">
        <v>360</v>
      </c>
      <c r="G129" s="11"/>
      <c r="H129" s="139"/>
      <c r="I129" s="139"/>
      <c r="J129" s="139"/>
      <c r="K129" s="139"/>
      <c r="L129" s="139"/>
      <c r="M129" s="139"/>
      <c r="N129" s="125"/>
      <c r="O129" s="11"/>
      <c r="P129" s="125"/>
      <c r="Q129"/>
      <c r="R129"/>
      <c r="S129"/>
      <c r="T129" s="11"/>
      <c r="U129" s="11"/>
      <c r="V129" s="16"/>
      <c r="W129" s="127"/>
    </row>
    <row r="130" spans="2:23" ht="10.15" customHeight="1">
      <c r="B130" s="15"/>
      <c r="C130" s="11"/>
      <c r="D130" s="100"/>
      <c r="E130" s="160"/>
      <c r="F130" s="227" t="s">
        <v>16</v>
      </c>
      <c r="G130" s="11"/>
      <c r="H130" s="401">
        <f>SUM('L3.3 (RBC rsv) tabs =&gt;:&lt;= L3.3 (RBC rsv) tabs'!H130)</f>
        <v>0</v>
      </c>
      <c r="I130" s="401">
        <f>SUM('L3.3 (RBC rsv) tabs =&gt;:&lt;= L3.3 (RBC rsv) tabs'!I130)</f>
        <v>0</v>
      </c>
      <c r="J130" s="401">
        <f>SUM('L3.3 (RBC rsv) tabs =&gt;:&lt;= L3.3 (RBC rsv) tabs'!J130)</f>
        <v>0</v>
      </c>
      <c r="K130" s="401">
        <f>SUM('L3.3 (RBC rsv) tabs =&gt;:&lt;= L3.3 (RBC rsv) tabs'!K130)</f>
        <v>0</v>
      </c>
      <c r="L130" s="401">
        <f>SUM('L3.3 (RBC rsv) tabs =&gt;:&lt;= L3.3 (RBC rsv) tabs'!L130)</f>
        <v>0</v>
      </c>
      <c r="M130" s="401">
        <f>SUM('L3.3 (RBC rsv) tabs =&gt;:&lt;= L3.3 (RBC rsv) tabs'!M130)</f>
        <v>0</v>
      </c>
      <c r="N130" s="125"/>
      <c r="O130" s="11"/>
      <c r="P130" s="125"/>
      <c r="Q130"/>
      <c r="R130"/>
      <c r="S130"/>
      <c r="T130" s="11"/>
      <c r="U130" s="11"/>
      <c r="V130" s="16"/>
      <c r="W130" s="127"/>
    </row>
    <row r="131" spans="2:23" ht="10.15" customHeight="1">
      <c r="B131" s="15"/>
      <c r="C131" s="11"/>
      <c r="D131" s="100"/>
      <c r="E131" s="41"/>
      <c r="F131" s="227"/>
      <c r="G131" s="11"/>
      <c r="H131" s="138"/>
      <c r="I131" s="138"/>
      <c r="J131" s="138"/>
      <c r="K131" s="138"/>
      <c r="L131" s="138"/>
      <c r="M131" s="138"/>
      <c r="N131" s="125"/>
      <c r="O131" s="127"/>
      <c r="P131" s="125"/>
      <c r="Q131"/>
      <c r="R131"/>
      <c r="S131"/>
      <c r="T131" s="11"/>
      <c r="U131" s="127"/>
      <c r="V131" s="16"/>
      <c r="W131" s="127"/>
    </row>
    <row r="132" spans="2:23" ht="10.15" customHeight="1">
      <c r="B132" s="15"/>
      <c r="C132" s="11"/>
      <c r="D132" s="100"/>
      <c r="E132" s="160"/>
      <c r="F132" s="42" t="s">
        <v>361</v>
      </c>
      <c r="G132" s="11"/>
      <c r="H132" s="139"/>
      <c r="I132" s="139"/>
      <c r="J132" s="139"/>
      <c r="K132" s="139"/>
      <c r="L132" s="139"/>
      <c r="M132" s="139"/>
      <c r="N132" s="125"/>
      <c r="O132" s="11"/>
      <c r="P132" s="125"/>
      <c r="Q132"/>
      <c r="R132"/>
      <c r="S132"/>
      <c r="T132" s="11"/>
      <c r="U132" s="11"/>
      <c r="V132" s="16"/>
      <c r="W132" s="127"/>
    </row>
    <row r="133" spans="2:23" ht="10.15" customHeight="1">
      <c r="B133" s="15"/>
      <c r="C133" s="11"/>
      <c r="D133" s="99"/>
      <c r="E133" s="239"/>
      <c r="F133" s="231" t="s">
        <v>16</v>
      </c>
      <c r="G133" s="11"/>
      <c r="H133" s="404">
        <f>SUM('L3.3 (RBC rsv) tabs =&gt;:&lt;= L3.3 (RBC rsv) tabs'!H133)</f>
        <v>0</v>
      </c>
      <c r="I133" s="404">
        <f>SUM('L3.3 (RBC rsv) tabs =&gt;:&lt;= L3.3 (RBC rsv) tabs'!I133)</f>
        <v>0</v>
      </c>
      <c r="J133" s="404">
        <f>SUM('L3.3 (RBC rsv) tabs =&gt;:&lt;= L3.3 (RBC rsv) tabs'!J133)</f>
        <v>0</v>
      </c>
      <c r="K133" s="404">
        <f>SUM('L3.3 (RBC rsv) tabs =&gt;:&lt;= L3.3 (RBC rsv) tabs'!K133)</f>
        <v>0</v>
      </c>
      <c r="L133" s="404">
        <f>SUM('L3.3 (RBC rsv) tabs =&gt;:&lt;= L3.3 (RBC rsv) tabs'!L133)</f>
        <v>0</v>
      </c>
      <c r="M133" s="404">
        <f>SUM('L3.3 (RBC rsv) tabs =&gt;:&lt;= L3.3 (RBC rsv) tabs'!M133)</f>
        <v>0</v>
      </c>
      <c r="N133" s="125"/>
      <c r="O133" s="11"/>
      <c r="P133" s="125"/>
      <c r="Q133"/>
      <c r="R133"/>
      <c r="S133"/>
      <c r="T133" s="11"/>
      <c r="U133" s="11"/>
      <c r="V133" s="16"/>
      <c r="W133" s="127"/>
    </row>
    <row r="134" spans="2:23" ht="10.15" customHeight="1">
      <c r="B134" s="15"/>
      <c r="C134" s="11"/>
      <c r="D134" s="11"/>
      <c r="E134" s="11"/>
      <c r="F134" s="11"/>
      <c r="G134" s="11"/>
      <c r="H134" s="126"/>
      <c r="I134" s="126"/>
      <c r="J134" s="126"/>
      <c r="K134" s="126"/>
      <c r="L134" s="126"/>
      <c r="M134" s="126"/>
      <c r="N134" s="126"/>
      <c r="O134" s="11"/>
      <c r="P134" s="126"/>
      <c r="Q134" s="126"/>
      <c r="R134" s="126"/>
      <c r="S134" s="126"/>
      <c r="T134" s="11"/>
      <c r="U134" s="11"/>
      <c r="V134" s="16"/>
      <c r="W134" s="127"/>
    </row>
    <row r="135" spans="2:23" ht="10.15" customHeight="1">
      <c r="B135" s="15"/>
      <c r="C135" s="189">
        <v>4</v>
      </c>
      <c r="D135" s="168" t="s">
        <v>294</v>
      </c>
      <c r="E135" s="168"/>
      <c r="F135" s="168"/>
      <c r="G135" s="168"/>
      <c r="H135" s="189"/>
      <c r="I135" s="189"/>
      <c r="J135" s="189"/>
      <c r="K135" s="189"/>
      <c r="L135" s="189"/>
      <c r="M135" s="189"/>
      <c r="N135" s="189"/>
      <c r="O135" s="168"/>
      <c r="P135" s="189"/>
      <c r="Q135" s="189"/>
      <c r="R135" s="189"/>
      <c r="S135" s="189"/>
      <c r="T135" s="168"/>
      <c r="U135" s="168"/>
      <c r="V135" s="16"/>
      <c r="W135" s="127"/>
    </row>
    <row r="136" spans="2:23" ht="10.15" customHeight="1">
      <c r="B136" s="15"/>
      <c r="C136" s="11"/>
      <c r="D136" s="96"/>
      <c r="E136" s="11"/>
      <c r="F136" s="11"/>
      <c r="G136" s="11"/>
      <c r="H136" s="126"/>
      <c r="I136" s="126"/>
      <c r="J136" s="126"/>
      <c r="K136" s="126"/>
      <c r="L136" s="126"/>
      <c r="M136" s="126"/>
      <c r="N136" s="126"/>
      <c r="O136" s="11"/>
      <c r="P136" s="126"/>
      <c r="Q136" s="126"/>
      <c r="R136" s="126"/>
      <c r="S136" s="126"/>
      <c r="T136" s="11"/>
      <c r="U136" s="11"/>
      <c r="V136" s="16"/>
      <c r="W136" s="127"/>
    </row>
    <row r="137" spans="2:23" ht="10.15" customHeight="1">
      <c r="B137" s="15"/>
      <c r="C137" s="11"/>
      <c r="D137" s="155" t="s">
        <v>0</v>
      </c>
      <c r="E137" s="188" t="s">
        <v>99</v>
      </c>
      <c r="F137" s="156"/>
      <c r="G137" s="127"/>
      <c r="H137" s="393" t="s">
        <v>387</v>
      </c>
      <c r="I137" s="393" t="s">
        <v>302</v>
      </c>
      <c r="J137" s="393" t="s">
        <v>356</v>
      </c>
      <c r="K137" s="393" t="s">
        <v>100</v>
      </c>
      <c r="L137" s="393" t="s">
        <v>101</v>
      </c>
      <c r="M137" s="126"/>
      <c r="N137" s="126"/>
      <c r="O137" s="11"/>
      <c r="P137" s="126"/>
      <c r="Q137" s="126"/>
      <c r="R137" s="126"/>
      <c r="S137" s="126"/>
      <c r="T137" s="11"/>
      <c r="U137" s="11"/>
      <c r="V137" s="16"/>
      <c r="W137" s="127"/>
    </row>
    <row r="138" spans="2:23" ht="10.15" customHeight="1">
      <c r="B138" s="15"/>
      <c r="C138" s="11"/>
      <c r="D138" s="97" t="s">
        <v>1</v>
      </c>
      <c r="E138" s="39" t="s">
        <v>357</v>
      </c>
      <c r="F138" s="40"/>
      <c r="G138" s="127"/>
      <c r="H138" s="405">
        <f>SUM(H32:H73)-SUM(H42:H47,H58:H63)</f>
        <v>0</v>
      </c>
      <c r="I138" s="405">
        <f>L3.1_Grp_CV!I138</f>
        <v>0</v>
      </c>
      <c r="J138" s="456" t="str">
        <f>IF(L3.1_Grp_CV!J138="","N/A",L3.1_Grp_CV!J138)</f>
        <v>N/A</v>
      </c>
      <c r="K138" s="412">
        <v>1</v>
      </c>
      <c r="L138" s="177" t="str">
        <f>IFERROR(IF(ABS(H138-I138)&lt;=K138,"OK","ERROR"),"ERROR")</f>
        <v>OK</v>
      </c>
      <c r="M138" s="126"/>
      <c r="N138" s="126"/>
      <c r="O138" s="11"/>
      <c r="P138" s="126"/>
      <c r="Q138" s="126"/>
      <c r="R138" s="126"/>
      <c r="S138" s="126"/>
      <c r="T138" s="11"/>
      <c r="U138" s="11"/>
      <c r="V138" s="16"/>
      <c r="W138" s="127"/>
    </row>
    <row r="139" spans="2:23" ht="10.15" customHeight="1">
      <c r="B139" s="15"/>
      <c r="C139" s="11"/>
      <c r="D139" s="100"/>
      <c r="E139" s="41" t="s">
        <v>70</v>
      </c>
      <c r="F139" s="42"/>
      <c r="G139" s="127"/>
      <c r="H139" s="407">
        <f>SUM(I32:I73)</f>
        <v>0</v>
      </c>
      <c r="I139" s="407">
        <f>L3.1_Grp_CV!I139</f>
        <v>0</v>
      </c>
      <c r="J139" s="459" t="str">
        <f>IF(L3.1_Grp_CV!J139="","N/A",L3.1_Grp_CV!J139)</f>
        <v>N/A</v>
      </c>
      <c r="K139" s="414">
        <v>1</v>
      </c>
      <c r="L139" s="178" t="str">
        <f t="shared" ref="L139" si="0">IFERROR(IF(ABS(H139-I139)&lt;=K139,"OK","ERROR"),"ERROR")</f>
        <v>OK</v>
      </c>
      <c r="M139" s="126"/>
      <c r="N139" s="126"/>
      <c r="O139" s="11"/>
      <c r="P139" s="126"/>
      <c r="Q139" s="126"/>
      <c r="R139" s="126"/>
      <c r="S139" s="126"/>
      <c r="T139" s="11"/>
      <c r="U139" s="11"/>
      <c r="V139" s="16"/>
      <c r="W139" s="127"/>
    </row>
    <row r="140" spans="2:23" ht="10.15" hidden="1" customHeight="1">
      <c r="B140" s="15"/>
      <c r="C140" s="11"/>
      <c r="D140" s="100"/>
      <c r="E140" s="41" t="s">
        <v>121</v>
      </c>
      <c r="F140" s="42"/>
      <c r="G140" s="127"/>
      <c r="H140" s="406"/>
      <c r="I140" s="406"/>
      <c r="J140" s="458"/>
      <c r="K140" s="413"/>
      <c r="L140" s="179"/>
      <c r="M140" s="126"/>
      <c r="N140" s="126"/>
      <c r="O140" s="11"/>
      <c r="P140" s="126"/>
      <c r="Q140" s="126"/>
      <c r="R140" s="126"/>
      <c r="S140" s="126"/>
      <c r="T140" s="11"/>
      <c r="U140" s="11"/>
      <c r="V140" s="16"/>
      <c r="W140" s="127"/>
    </row>
    <row r="141" spans="2:23" ht="10.15" hidden="1" customHeight="1">
      <c r="B141" s="15"/>
      <c r="C141" s="11"/>
      <c r="D141" s="100"/>
      <c r="E141" s="41"/>
      <c r="F141" s="42" t="s">
        <v>718</v>
      </c>
      <c r="G141" s="127"/>
      <c r="H141" s="406"/>
      <c r="I141" s="406"/>
      <c r="J141" s="458"/>
      <c r="K141" s="413"/>
      <c r="L141" s="179"/>
      <c r="M141" s="126"/>
      <c r="N141" s="126"/>
      <c r="O141" s="11"/>
      <c r="P141" s="126"/>
      <c r="Q141" s="126"/>
      <c r="R141" s="126"/>
      <c r="S141" s="126"/>
      <c r="T141" s="11"/>
      <c r="U141" s="11"/>
      <c r="V141" s="16"/>
      <c r="W141" s="127"/>
    </row>
    <row r="142" spans="2:23" ht="10.15" hidden="1" customHeight="1">
      <c r="B142" s="15"/>
      <c r="C142" s="11"/>
      <c r="D142" s="100"/>
      <c r="E142" s="41"/>
      <c r="F142" s="42" t="s">
        <v>122</v>
      </c>
      <c r="G142" s="127"/>
      <c r="H142" s="406"/>
      <c r="I142" s="406"/>
      <c r="J142" s="458"/>
      <c r="K142" s="413"/>
      <c r="L142" s="179"/>
      <c r="M142" s="126"/>
      <c r="N142" s="126"/>
      <c r="O142" s="11"/>
      <c r="P142" s="126"/>
      <c r="Q142" s="126"/>
      <c r="R142" s="126"/>
      <c r="S142" s="126"/>
      <c r="T142" s="11"/>
      <c r="U142" s="11"/>
      <c r="V142" s="16"/>
      <c r="W142" s="127"/>
    </row>
    <row r="143" spans="2:23" ht="10.15" hidden="1" customHeight="1">
      <c r="B143" s="15"/>
      <c r="C143" s="11"/>
      <c r="D143" s="100"/>
      <c r="E143" s="41"/>
      <c r="F143" s="42" t="s">
        <v>714</v>
      </c>
      <c r="G143" s="127"/>
      <c r="H143" s="406"/>
      <c r="I143" s="406"/>
      <c r="J143" s="458"/>
      <c r="K143" s="413"/>
      <c r="L143" s="179"/>
      <c r="M143" s="126"/>
      <c r="N143" s="126"/>
      <c r="O143" s="11"/>
      <c r="P143" s="126"/>
      <c r="Q143" s="126"/>
      <c r="R143" s="126"/>
      <c r="S143" s="126"/>
      <c r="T143" s="11"/>
      <c r="U143" s="11"/>
      <c r="V143" s="16"/>
      <c r="W143" s="127"/>
    </row>
    <row r="144" spans="2:23" ht="10.15" customHeight="1">
      <c r="B144" s="15"/>
      <c r="C144" s="11"/>
      <c r="D144" s="100"/>
      <c r="E144" s="41" t="s">
        <v>69</v>
      </c>
      <c r="F144" s="42"/>
      <c r="G144" s="127"/>
      <c r="H144" s="407">
        <f>SUM(K32:K73)</f>
        <v>0</v>
      </c>
      <c r="I144" s="407">
        <f>L3.1_Grp_CV!I144</f>
        <v>0</v>
      </c>
      <c r="J144" s="459" t="str">
        <f>IF(L3.1_Grp_CV!J144="","N/A",L3.1_Grp_CV!J144)</f>
        <v>N/A</v>
      </c>
      <c r="K144" s="414">
        <v>1</v>
      </c>
      <c r="L144" s="178" t="str">
        <f t="shared" ref="L144:L147" si="1">IFERROR(IF(ABS(H144-I144)&lt;=K144,"OK","ERROR"),"ERROR")</f>
        <v>OK</v>
      </c>
      <c r="M144" s="126"/>
      <c r="N144" s="126"/>
      <c r="O144" s="11"/>
      <c r="P144" s="126"/>
      <c r="Q144" s="126"/>
      <c r="R144" s="126"/>
      <c r="S144" s="126"/>
      <c r="T144" s="11"/>
      <c r="U144" s="11"/>
      <c r="V144" s="16"/>
      <c r="W144" s="127"/>
    </row>
    <row r="145" spans="2:23" ht="10.15" customHeight="1">
      <c r="B145" s="15"/>
      <c r="C145" s="11"/>
      <c r="D145" s="99"/>
      <c r="E145" s="43" t="s">
        <v>13</v>
      </c>
      <c r="F145" s="44"/>
      <c r="G145" s="127"/>
      <c r="H145" s="408">
        <f>SUM(L32:L73)</f>
        <v>0</v>
      </c>
      <c r="I145" s="408">
        <f>L3.1_Grp_CV!I145</f>
        <v>0</v>
      </c>
      <c r="J145" s="460" t="str">
        <f>IF(L3.1_Grp_CV!J145="","N/A",L3.1_Grp_CV!J145)</f>
        <v>N/A</v>
      </c>
      <c r="K145" s="415">
        <v>1</v>
      </c>
      <c r="L145" s="180" t="str">
        <f t="shared" si="1"/>
        <v>OK</v>
      </c>
      <c r="M145" s="126"/>
      <c r="N145" s="126"/>
      <c r="O145" s="11"/>
      <c r="P145" s="126"/>
      <c r="Q145" s="126"/>
      <c r="R145" s="126"/>
      <c r="S145" s="126"/>
      <c r="T145" s="11"/>
      <c r="U145" s="11"/>
      <c r="V145" s="16"/>
      <c r="W145" s="127"/>
    </row>
    <row r="146" spans="2:23" ht="10.15" customHeight="1">
      <c r="B146" s="15"/>
      <c r="C146" s="11"/>
      <c r="D146" s="97" t="s">
        <v>18</v>
      </c>
      <c r="E146" s="39" t="s">
        <v>58</v>
      </c>
      <c r="F146" s="40"/>
      <c r="G146" s="127"/>
      <c r="H146" s="405">
        <f>H74</f>
        <v>0</v>
      </c>
      <c r="I146" s="405">
        <f>L3.1_Grp_CV!I146</f>
        <v>0</v>
      </c>
      <c r="J146" s="456" t="str">
        <f>IF(L3.1_Grp_CV!J146="","N/A",L3.1_Grp_CV!J146)</f>
        <v>N/A</v>
      </c>
      <c r="K146" s="412">
        <v>1</v>
      </c>
      <c r="L146" s="177" t="str">
        <f t="shared" si="1"/>
        <v>OK</v>
      </c>
      <c r="M146" s="126"/>
      <c r="N146" s="126"/>
      <c r="O146" s="11"/>
      <c r="P146" s="126"/>
      <c r="Q146" s="126"/>
      <c r="R146" s="126"/>
      <c r="S146" s="126"/>
      <c r="T146" s="11"/>
      <c r="U146" s="11"/>
      <c r="V146" s="16"/>
      <c r="W146" s="127"/>
    </row>
    <row r="147" spans="2:23" ht="10.15" customHeight="1">
      <c r="B147" s="15"/>
      <c r="C147" s="11"/>
      <c r="D147" s="100"/>
      <c r="E147" s="41" t="s">
        <v>70</v>
      </c>
      <c r="F147" s="42"/>
      <c r="G147" s="127"/>
      <c r="H147" s="407">
        <f>I74</f>
        <v>0</v>
      </c>
      <c r="I147" s="407">
        <f>L3.1_Grp_CV!I147</f>
        <v>0</v>
      </c>
      <c r="J147" s="459" t="str">
        <f>IF(L3.1_Grp_CV!J147="","N/A",L3.1_Grp_CV!J147)</f>
        <v>N/A</v>
      </c>
      <c r="K147" s="414">
        <v>1</v>
      </c>
      <c r="L147" s="178" t="str">
        <f t="shared" si="1"/>
        <v>OK</v>
      </c>
      <c r="M147" s="126"/>
      <c r="N147" s="126"/>
      <c r="O147" s="11"/>
      <c r="P147" s="126"/>
      <c r="Q147" s="126"/>
      <c r="R147" s="126"/>
      <c r="S147" s="126"/>
      <c r="T147" s="11"/>
      <c r="U147" s="11"/>
      <c r="V147" s="16"/>
      <c r="W147" s="127"/>
    </row>
    <row r="148" spans="2:23" ht="10.15" hidden="1" customHeight="1">
      <c r="B148" s="15"/>
      <c r="C148" s="11"/>
      <c r="D148" s="100"/>
      <c r="E148" s="41" t="s">
        <v>121</v>
      </c>
      <c r="F148" s="42"/>
      <c r="G148" s="127"/>
      <c r="H148" s="406"/>
      <c r="I148" s="406"/>
      <c r="J148" s="458"/>
      <c r="K148" s="413"/>
      <c r="L148" s="179"/>
      <c r="M148" s="126"/>
      <c r="N148" s="126"/>
      <c r="O148" s="11"/>
      <c r="P148" s="126"/>
      <c r="Q148" s="126"/>
      <c r="R148" s="126"/>
      <c r="S148" s="126"/>
      <c r="T148" s="11"/>
      <c r="U148" s="11"/>
      <c r="V148" s="16"/>
      <c r="W148" s="127"/>
    </row>
    <row r="149" spans="2:23" ht="10.15" hidden="1" customHeight="1">
      <c r="B149" s="15"/>
      <c r="C149" s="11"/>
      <c r="D149" s="100"/>
      <c r="E149" s="41"/>
      <c r="F149" s="42" t="s">
        <v>29</v>
      </c>
      <c r="G149" s="127"/>
      <c r="H149" s="406"/>
      <c r="I149" s="406"/>
      <c r="J149" s="458"/>
      <c r="K149" s="413"/>
      <c r="L149" s="179"/>
      <c r="M149" s="126"/>
      <c r="N149" s="126"/>
      <c r="O149" s="11"/>
      <c r="P149" s="126"/>
      <c r="Q149" s="126"/>
      <c r="R149" s="126"/>
      <c r="S149" s="126"/>
      <c r="T149" s="11"/>
      <c r="U149" s="11"/>
      <c r="V149" s="16"/>
      <c r="W149" s="127"/>
    </row>
    <row r="150" spans="2:23" ht="10.15" hidden="1" customHeight="1">
      <c r="B150" s="15"/>
      <c r="C150" s="11"/>
      <c r="D150" s="100"/>
      <c r="E150" s="41"/>
      <c r="F150" s="42" t="s">
        <v>122</v>
      </c>
      <c r="G150" s="127"/>
      <c r="H150" s="406"/>
      <c r="I150" s="406"/>
      <c r="J150" s="458"/>
      <c r="K150" s="413"/>
      <c r="L150" s="179"/>
      <c r="M150" s="126"/>
      <c r="N150" s="126"/>
      <c r="O150" s="11"/>
      <c r="P150" s="126"/>
      <c r="Q150" s="126"/>
      <c r="R150" s="126"/>
      <c r="S150" s="126"/>
      <c r="T150" s="11"/>
      <c r="U150" s="11"/>
      <c r="V150" s="16"/>
      <c r="W150" s="127"/>
    </row>
    <row r="151" spans="2:23" ht="10.15" hidden="1" customHeight="1">
      <c r="B151" s="15"/>
      <c r="C151" s="11"/>
      <c r="D151" s="100"/>
      <c r="E151" s="41"/>
      <c r="F151" s="42" t="s">
        <v>714</v>
      </c>
      <c r="G151" s="127"/>
      <c r="H151" s="406"/>
      <c r="I151" s="406"/>
      <c r="J151" s="458"/>
      <c r="K151" s="413"/>
      <c r="L151" s="179"/>
      <c r="M151" s="126"/>
      <c r="N151" s="126"/>
      <c r="O151" s="11"/>
      <c r="P151" s="126"/>
      <c r="Q151" s="126"/>
      <c r="R151" s="126"/>
      <c r="S151" s="126"/>
      <c r="T151" s="11"/>
      <c r="U151" s="11"/>
      <c r="V151" s="16"/>
      <c r="W151" s="127"/>
    </row>
    <row r="152" spans="2:23" ht="10.15" customHeight="1">
      <c r="B152" s="15"/>
      <c r="C152" s="11"/>
      <c r="D152" s="99"/>
      <c r="E152" s="43" t="s">
        <v>13</v>
      </c>
      <c r="F152" s="44"/>
      <c r="G152" s="127"/>
      <c r="H152" s="408">
        <f>SUM(L74:L74)</f>
        <v>0</v>
      </c>
      <c r="I152" s="408">
        <f>L3.1_Grp_CV!I152</f>
        <v>0</v>
      </c>
      <c r="J152" s="460" t="str">
        <f>IF(L3.1_Grp_CV!J152="","N/A",L3.1_Grp_CV!J152)</f>
        <v>N/A</v>
      </c>
      <c r="K152" s="415">
        <v>1</v>
      </c>
      <c r="L152" s="180" t="str">
        <f t="shared" ref="L152:L154" si="2">IFERROR(IF(ABS(H152-I152)&lt;=K152,"OK","ERROR"),"ERROR")</f>
        <v>OK</v>
      </c>
      <c r="M152" s="126"/>
      <c r="N152" s="126"/>
      <c r="O152" s="11"/>
      <c r="P152" s="126"/>
      <c r="Q152" s="126"/>
      <c r="R152" s="126"/>
      <c r="S152" s="126"/>
      <c r="T152" s="11"/>
      <c r="U152" s="11"/>
      <c r="V152" s="16"/>
      <c r="W152" s="127"/>
    </row>
    <row r="153" spans="2:23" ht="10.15" customHeight="1">
      <c r="B153" s="15"/>
      <c r="C153" s="11"/>
      <c r="D153" s="97" t="s">
        <v>28</v>
      </c>
      <c r="E153" s="39" t="s">
        <v>58</v>
      </c>
      <c r="F153" s="40"/>
      <c r="G153" s="127"/>
      <c r="H153" s="405">
        <f>H89</f>
        <v>0</v>
      </c>
      <c r="I153" s="405">
        <f>L3.1_Grp_CV!I153</f>
        <v>0</v>
      </c>
      <c r="J153" s="456" t="str">
        <f>IF(L3.1_Grp_CV!J153="","N/A",L3.1_Grp_CV!J153)</f>
        <v>N/A</v>
      </c>
      <c r="K153" s="412">
        <v>1</v>
      </c>
      <c r="L153" s="177" t="str">
        <f t="shared" si="2"/>
        <v>OK</v>
      </c>
      <c r="M153" s="126"/>
      <c r="N153" s="126"/>
      <c r="O153" s="11"/>
      <c r="P153" s="126"/>
      <c r="Q153" s="126"/>
      <c r="R153" s="126"/>
      <c r="S153" s="126"/>
      <c r="T153" s="11"/>
      <c r="U153" s="11"/>
      <c r="V153" s="16"/>
      <c r="W153" s="127"/>
    </row>
    <row r="154" spans="2:23" ht="10.15" customHeight="1">
      <c r="B154" s="15"/>
      <c r="C154" s="11"/>
      <c r="D154" s="100"/>
      <c r="E154" s="41" t="s">
        <v>70</v>
      </c>
      <c r="F154" s="42"/>
      <c r="G154" s="127"/>
      <c r="H154" s="407">
        <f>I89</f>
        <v>0</v>
      </c>
      <c r="I154" s="407">
        <f>L3.1_Grp_CV!I154</f>
        <v>0</v>
      </c>
      <c r="J154" s="459" t="str">
        <f>IF(L3.1_Grp_CV!J154="","N/A",L3.1_Grp_CV!J154)</f>
        <v>N/A</v>
      </c>
      <c r="K154" s="414">
        <v>1</v>
      </c>
      <c r="L154" s="178" t="str">
        <f t="shared" si="2"/>
        <v>OK</v>
      </c>
      <c r="M154" s="126"/>
      <c r="N154" s="126"/>
      <c r="O154" s="11"/>
      <c r="P154" s="126"/>
      <c r="Q154" s="126"/>
      <c r="R154" s="126"/>
      <c r="S154" s="126"/>
      <c r="T154" s="11"/>
      <c r="U154" s="11"/>
      <c r="V154" s="16"/>
      <c r="W154" s="127"/>
    </row>
    <row r="155" spans="2:23" ht="10.15" hidden="1" customHeight="1">
      <c r="B155" s="15"/>
      <c r="C155" s="11"/>
      <c r="D155" s="100"/>
      <c r="E155" s="41" t="s">
        <v>53</v>
      </c>
      <c r="F155" s="42"/>
      <c r="G155" s="127"/>
      <c r="H155" s="406"/>
      <c r="I155" s="406"/>
      <c r="J155" s="458"/>
      <c r="K155" s="413"/>
      <c r="L155" s="179"/>
      <c r="M155" s="126"/>
      <c r="N155" s="126"/>
      <c r="O155" s="11"/>
      <c r="P155" s="126"/>
      <c r="Q155" s="126"/>
      <c r="R155" s="126"/>
      <c r="S155" s="126"/>
      <c r="T155" s="11"/>
      <c r="U155" s="11"/>
      <c r="V155" s="16"/>
      <c r="W155" s="127"/>
    </row>
    <row r="156" spans="2:23" ht="10.15" hidden="1" customHeight="1">
      <c r="B156" s="15"/>
      <c r="C156" s="11"/>
      <c r="D156" s="100"/>
      <c r="E156" s="41" t="s">
        <v>557</v>
      </c>
      <c r="F156" s="42"/>
      <c r="G156" s="127"/>
      <c r="H156" s="406"/>
      <c r="I156" s="406"/>
      <c r="J156" s="458"/>
      <c r="K156" s="413"/>
      <c r="L156" s="179"/>
      <c r="M156" s="126"/>
      <c r="N156" s="126"/>
      <c r="O156" s="11"/>
      <c r="P156" s="126"/>
      <c r="Q156" s="126"/>
      <c r="R156" s="126"/>
      <c r="S156" s="126"/>
      <c r="T156" s="11"/>
      <c r="U156" s="11"/>
      <c r="V156" s="16"/>
      <c r="W156" s="127"/>
    </row>
    <row r="157" spans="2:23" ht="10.15" customHeight="1">
      <c r="B157" s="15"/>
      <c r="C157" s="11"/>
      <c r="D157" s="100"/>
      <c r="E157" s="41" t="s">
        <v>69</v>
      </c>
      <c r="F157" s="42"/>
      <c r="G157" s="127"/>
      <c r="H157" s="407">
        <f>K89</f>
        <v>0</v>
      </c>
      <c r="I157" s="407">
        <f>L3.1_Grp_CV!I157</f>
        <v>0</v>
      </c>
      <c r="J157" s="459" t="str">
        <f>IF(L3.1_Grp_CV!J157="","N/A",L3.1_Grp_CV!J157)</f>
        <v>N/A</v>
      </c>
      <c r="K157" s="414">
        <v>1</v>
      </c>
      <c r="L157" s="178" t="str">
        <f t="shared" ref="L157:L160" si="3">IFERROR(IF(ABS(H157-I157)&lt;=K157,"OK","ERROR"),"ERROR")</f>
        <v>OK</v>
      </c>
      <c r="M157" s="126"/>
      <c r="N157" s="126"/>
      <c r="O157" s="11"/>
      <c r="P157" s="126"/>
      <c r="Q157" s="126"/>
      <c r="R157" s="126"/>
      <c r="S157" s="126"/>
      <c r="T157" s="11"/>
      <c r="U157" s="11"/>
      <c r="V157" s="16"/>
      <c r="W157" s="127"/>
    </row>
    <row r="158" spans="2:23" ht="10.15" customHeight="1">
      <c r="B158" s="15"/>
      <c r="C158" s="11"/>
      <c r="D158" s="99"/>
      <c r="E158" s="43" t="s">
        <v>13</v>
      </c>
      <c r="F158" s="44"/>
      <c r="G158" s="127"/>
      <c r="H158" s="408">
        <f>L89</f>
        <v>0</v>
      </c>
      <c r="I158" s="408">
        <f>L3.1_Grp_CV!I158</f>
        <v>0</v>
      </c>
      <c r="J158" s="460" t="str">
        <f>IF(L3.1_Grp_CV!J158="","N/A",L3.1_Grp_CV!J158)</f>
        <v>N/A</v>
      </c>
      <c r="K158" s="415">
        <v>1</v>
      </c>
      <c r="L158" s="180" t="str">
        <f t="shared" si="3"/>
        <v>OK</v>
      </c>
      <c r="M158" s="126"/>
      <c r="N158" s="126"/>
      <c r="O158" s="11"/>
      <c r="P158" s="126"/>
      <c r="Q158" s="126"/>
      <c r="R158" s="126"/>
      <c r="S158" s="126"/>
      <c r="T158" s="11"/>
      <c r="U158" s="11"/>
      <c r="V158" s="16"/>
      <c r="W158" s="127"/>
    </row>
    <row r="159" spans="2:23" ht="10.15" customHeight="1">
      <c r="B159" s="15"/>
      <c r="C159" s="11"/>
      <c r="D159" s="97" t="s">
        <v>20</v>
      </c>
      <c r="E159" s="39" t="s">
        <v>58</v>
      </c>
      <c r="F159" s="40"/>
      <c r="G159" s="127"/>
      <c r="H159" s="405">
        <f>SUM(H75:H80)</f>
        <v>0</v>
      </c>
      <c r="I159" s="405">
        <f>L3.1_Grp_CV!I159</f>
        <v>0</v>
      </c>
      <c r="J159" s="456" t="str">
        <f>IF(L3.1_Grp_CV!J159="","N/A",L3.1_Grp_CV!J159)</f>
        <v>N/A</v>
      </c>
      <c r="K159" s="412">
        <v>1</v>
      </c>
      <c r="L159" s="177" t="str">
        <f t="shared" si="3"/>
        <v>OK</v>
      </c>
      <c r="M159" s="126"/>
      <c r="N159" s="126"/>
      <c r="O159" s="11"/>
      <c r="P159" s="126"/>
      <c r="Q159" s="126"/>
      <c r="R159" s="126"/>
      <c r="S159" s="126"/>
      <c r="T159" s="11"/>
      <c r="U159" s="11"/>
      <c r="V159" s="16"/>
      <c r="W159" s="127"/>
    </row>
    <row r="160" spans="2:23" ht="10.15" customHeight="1">
      <c r="B160" s="15"/>
      <c r="C160" s="11"/>
      <c r="D160" s="100"/>
      <c r="E160" s="41" t="s">
        <v>70</v>
      </c>
      <c r="F160" s="42"/>
      <c r="G160" s="127"/>
      <c r="H160" s="407">
        <f>SUM(I75:I80)</f>
        <v>0</v>
      </c>
      <c r="I160" s="407">
        <f>L3.1_Grp_CV!I160</f>
        <v>0</v>
      </c>
      <c r="J160" s="459" t="str">
        <f>IF(L3.1_Grp_CV!J160="","N/A",L3.1_Grp_CV!J160)</f>
        <v>N/A</v>
      </c>
      <c r="K160" s="414">
        <v>1</v>
      </c>
      <c r="L160" s="178" t="str">
        <f t="shared" si="3"/>
        <v>OK</v>
      </c>
      <c r="M160" s="126"/>
      <c r="N160" s="126"/>
      <c r="O160" s="11"/>
      <c r="P160" s="126"/>
      <c r="Q160" s="126"/>
      <c r="R160" s="126"/>
      <c r="S160" s="126"/>
      <c r="T160" s="11"/>
      <c r="U160" s="11"/>
      <c r="V160" s="16"/>
      <c r="W160" s="127"/>
    </row>
    <row r="161" spans="2:23" ht="10.15" hidden="1" customHeight="1">
      <c r="B161" s="15"/>
      <c r="C161" s="11"/>
      <c r="D161" s="100"/>
      <c r="E161" s="41" t="s">
        <v>121</v>
      </c>
      <c r="F161" s="42"/>
      <c r="G161" s="127"/>
      <c r="H161" s="406"/>
      <c r="I161" s="406"/>
      <c r="J161" s="458"/>
      <c r="K161" s="413"/>
      <c r="L161" s="179"/>
      <c r="M161" s="126"/>
      <c r="N161" s="126"/>
      <c r="O161" s="11"/>
      <c r="P161" s="126"/>
      <c r="Q161" s="126"/>
      <c r="R161" s="126"/>
      <c r="S161" s="126"/>
      <c r="T161" s="11"/>
      <c r="U161" s="11"/>
      <c r="V161" s="16"/>
      <c r="W161" s="127"/>
    </row>
    <row r="162" spans="2:23" ht="10.15" hidden="1" customHeight="1">
      <c r="B162" s="15"/>
      <c r="C162" s="11"/>
      <c r="D162" s="100"/>
      <c r="E162" s="41"/>
      <c r="F162" s="42" t="s">
        <v>29</v>
      </c>
      <c r="G162" s="127"/>
      <c r="H162" s="406"/>
      <c r="I162" s="406"/>
      <c r="J162" s="458"/>
      <c r="K162" s="413"/>
      <c r="L162" s="179"/>
      <c r="M162" s="126"/>
      <c r="N162" s="126"/>
      <c r="O162" s="11"/>
      <c r="P162" s="126"/>
      <c r="Q162" s="126"/>
      <c r="R162" s="126"/>
      <c r="S162" s="126"/>
      <c r="T162" s="11"/>
      <c r="U162" s="11"/>
      <c r="V162" s="16"/>
      <c r="W162" s="127"/>
    </row>
    <row r="163" spans="2:23" ht="10.15" hidden="1" customHeight="1">
      <c r="B163" s="15"/>
      <c r="C163" s="11"/>
      <c r="D163" s="100"/>
      <c r="E163" s="41"/>
      <c r="F163" s="42" t="s">
        <v>122</v>
      </c>
      <c r="G163" s="127"/>
      <c r="H163" s="406"/>
      <c r="I163" s="406"/>
      <c r="J163" s="458"/>
      <c r="K163" s="413"/>
      <c r="L163" s="179"/>
      <c r="M163" s="126"/>
      <c r="N163" s="126"/>
      <c r="O163" s="11"/>
      <c r="P163" s="126"/>
      <c r="Q163" s="126"/>
      <c r="R163" s="126"/>
      <c r="S163" s="126"/>
      <c r="T163" s="11"/>
      <c r="U163" s="11"/>
      <c r="V163" s="16"/>
      <c r="W163" s="127"/>
    </row>
    <row r="164" spans="2:23" ht="10.15" hidden="1" customHeight="1">
      <c r="B164" s="15"/>
      <c r="C164" s="11"/>
      <c r="D164" s="100"/>
      <c r="E164" s="41"/>
      <c r="F164" s="42" t="s">
        <v>714</v>
      </c>
      <c r="G164" s="127"/>
      <c r="H164" s="406"/>
      <c r="I164" s="406"/>
      <c r="J164" s="458"/>
      <c r="K164" s="413"/>
      <c r="L164" s="179"/>
      <c r="M164" s="126"/>
      <c r="N164" s="126"/>
      <c r="O164" s="11"/>
      <c r="P164" s="126"/>
      <c r="Q164" s="126"/>
      <c r="R164" s="126"/>
      <c r="S164" s="126"/>
      <c r="T164" s="11"/>
      <c r="U164" s="11"/>
      <c r="V164" s="16"/>
      <c r="W164" s="127"/>
    </row>
    <row r="165" spans="2:23" ht="10.15" customHeight="1">
      <c r="B165" s="15"/>
      <c r="C165" s="11"/>
      <c r="D165" s="99"/>
      <c r="E165" s="43" t="s">
        <v>13</v>
      </c>
      <c r="F165" s="44"/>
      <c r="G165" s="127"/>
      <c r="H165" s="408">
        <f>SUM(L75:L80)</f>
        <v>0</v>
      </c>
      <c r="I165" s="408">
        <f>L3.1_Grp_CV!I165</f>
        <v>0</v>
      </c>
      <c r="J165" s="460" t="str">
        <f>IF(L3.1_Grp_CV!J165="","N/A",L3.1_Grp_CV!J165)</f>
        <v>N/A</v>
      </c>
      <c r="K165" s="415">
        <v>1</v>
      </c>
      <c r="L165" s="180" t="str">
        <f t="shared" ref="L165:L167" si="4">IFERROR(IF(ABS(H165-I165)&lt;=K165,"OK","ERROR"),"ERROR")</f>
        <v>OK</v>
      </c>
      <c r="M165" s="126"/>
      <c r="N165" s="126"/>
      <c r="O165" s="11"/>
      <c r="P165" s="126"/>
      <c r="Q165" s="126"/>
      <c r="R165" s="126"/>
      <c r="S165" s="126"/>
      <c r="T165" s="11"/>
      <c r="U165" s="11"/>
      <c r="V165" s="16"/>
      <c r="W165" s="127"/>
    </row>
    <row r="166" spans="2:23" ht="10.15" customHeight="1">
      <c r="B166" s="15"/>
      <c r="C166" s="11"/>
      <c r="D166" s="97" t="s">
        <v>24</v>
      </c>
      <c r="E166" s="39" t="s">
        <v>58</v>
      </c>
      <c r="F166" s="40"/>
      <c r="G166" s="127"/>
      <c r="H166" s="405">
        <f>H81</f>
        <v>0</v>
      </c>
      <c r="I166" s="405">
        <f>L3.1_Grp_CV!I166</f>
        <v>0</v>
      </c>
      <c r="J166" s="456" t="str">
        <f>IF(L3.1_Grp_CV!J166="","N/A",L3.1_Grp_CV!J166)</f>
        <v>N/A</v>
      </c>
      <c r="K166" s="412">
        <v>1</v>
      </c>
      <c r="L166" s="177" t="str">
        <f t="shared" si="4"/>
        <v>OK</v>
      </c>
      <c r="M166" s="126"/>
      <c r="N166" s="126"/>
      <c r="O166" s="11"/>
      <c r="P166" s="126"/>
      <c r="Q166" s="126"/>
      <c r="R166" s="126"/>
      <c r="S166" s="126"/>
      <c r="T166" s="11"/>
      <c r="U166" s="11"/>
      <c r="V166" s="16"/>
      <c r="W166" s="127"/>
    </row>
    <row r="167" spans="2:23" ht="10.15" customHeight="1">
      <c r="B167" s="15"/>
      <c r="C167" s="11"/>
      <c r="D167" s="100"/>
      <c r="E167" s="41" t="s">
        <v>102</v>
      </c>
      <c r="F167" s="42"/>
      <c r="G167" s="127"/>
      <c r="H167" s="407">
        <f>I81</f>
        <v>0</v>
      </c>
      <c r="I167" s="407">
        <f>L3.1_Grp_CV!I167</f>
        <v>0</v>
      </c>
      <c r="J167" s="459" t="str">
        <f>IF(L3.1_Grp_CV!J167="","N/A",L3.1_Grp_CV!J167)</f>
        <v>N/A</v>
      </c>
      <c r="K167" s="414">
        <v>1</v>
      </c>
      <c r="L167" s="178" t="str">
        <f t="shared" si="4"/>
        <v>OK</v>
      </c>
      <c r="M167" s="126"/>
      <c r="N167" s="126"/>
      <c r="O167" s="11"/>
      <c r="P167" s="126"/>
      <c r="Q167" s="126"/>
      <c r="R167" s="126"/>
      <c r="S167" s="126"/>
      <c r="T167" s="11"/>
      <c r="U167" s="11"/>
      <c r="V167" s="16"/>
      <c r="W167" s="127"/>
    </row>
    <row r="168" spans="2:23" ht="10.15" hidden="1" customHeight="1">
      <c r="B168" s="15"/>
      <c r="C168" s="11"/>
      <c r="D168" s="100"/>
      <c r="E168" s="41" t="s">
        <v>121</v>
      </c>
      <c r="F168" s="42"/>
      <c r="G168" s="127"/>
      <c r="H168" s="406"/>
      <c r="I168" s="406"/>
      <c r="J168" s="458"/>
      <c r="K168" s="413"/>
      <c r="L168" s="179"/>
      <c r="M168" s="126"/>
      <c r="N168" s="126"/>
      <c r="O168" s="11"/>
      <c r="P168" s="126"/>
      <c r="Q168" s="126"/>
      <c r="R168" s="126"/>
      <c r="S168" s="126"/>
      <c r="T168" s="11"/>
      <c r="U168" s="11"/>
      <c r="V168" s="16"/>
      <c r="W168" s="127"/>
    </row>
    <row r="169" spans="2:23" ht="10.15" hidden="1" customHeight="1">
      <c r="B169" s="15"/>
      <c r="C169" s="11"/>
      <c r="D169" s="100"/>
      <c r="E169" s="41"/>
      <c r="F169" s="42" t="s">
        <v>29</v>
      </c>
      <c r="G169" s="127"/>
      <c r="H169" s="406"/>
      <c r="I169" s="406"/>
      <c r="J169" s="458"/>
      <c r="K169" s="413"/>
      <c r="L169" s="179"/>
      <c r="M169" s="126"/>
      <c r="N169" s="126"/>
      <c r="O169" s="11"/>
      <c r="P169" s="126"/>
      <c r="Q169" s="126"/>
      <c r="R169" s="126"/>
      <c r="S169" s="126"/>
      <c r="T169" s="11"/>
      <c r="U169" s="11"/>
      <c r="V169" s="16"/>
      <c r="W169" s="127"/>
    </row>
    <row r="170" spans="2:23" ht="10.15" hidden="1" customHeight="1">
      <c r="B170" s="15"/>
      <c r="C170" s="11"/>
      <c r="D170" s="100"/>
      <c r="E170" s="41"/>
      <c r="F170" s="42" t="s">
        <v>122</v>
      </c>
      <c r="G170" s="127"/>
      <c r="H170" s="406"/>
      <c r="I170" s="406"/>
      <c r="J170" s="458"/>
      <c r="K170" s="413"/>
      <c r="L170" s="179"/>
      <c r="M170" s="126"/>
      <c r="N170" s="126"/>
      <c r="O170" s="11"/>
      <c r="P170" s="126"/>
      <c r="Q170" s="126"/>
      <c r="R170" s="126"/>
      <c r="S170" s="126"/>
      <c r="T170" s="11"/>
      <c r="U170" s="11"/>
      <c r="V170" s="16"/>
      <c r="W170" s="127"/>
    </row>
    <row r="171" spans="2:23" ht="10.15" hidden="1" customHeight="1">
      <c r="B171" s="15"/>
      <c r="C171" s="11"/>
      <c r="D171" s="100"/>
      <c r="E171" s="41"/>
      <c r="F171" s="42" t="s">
        <v>714</v>
      </c>
      <c r="G171" s="127"/>
      <c r="H171" s="406"/>
      <c r="I171" s="406"/>
      <c r="J171" s="458"/>
      <c r="K171" s="413"/>
      <c r="L171" s="179"/>
      <c r="M171" s="126"/>
      <c r="N171" s="126"/>
      <c r="O171" s="11"/>
      <c r="P171" s="126"/>
      <c r="Q171" s="126"/>
      <c r="R171" s="126"/>
      <c r="S171" s="126"/>
      <c r="T171" s="11"/>
      <c r="U171" s="11"/>
      <c r="V171" s="16"/>
      <c r="W171" s="127"/>
    </row>
    <row r="172" spans="2:23" ht="10.15" customHeight="1">
      <c r="B172" s="15"/>
      <c r="C172" s="11"/>
      <c r="D172" s="99"/>
      <c r="E172" s="43" t="s">
        <v>13</v>
      </c>
      <c r="F172" s="44"/>
      <c r="G172" s="127"/>
      <c r="H172" s="408">
        <f>L81</f>
        <v>0</v>
      </c>
      <c r="I172" s="408">
        <f>L3.1_Grp_CV!I172</f>
        <v>0</v>
      </c>
      <c r="J172" s="460" t="str">
        <f>IF(L3.1_Grp_CV!J172="","N/A",L3.1_Grp_CV!J172)</f>
        <v>N/A</v>
      </c>
      <c r="K172" s="415">
        <v>1</v>
      </c>
      <c r="L172" s="180" t="str">
        <f t="shared" ref="L172:L174" si="5">IFERROR(IF(ABS(H172-I172)&lt;=K172,"OK","ERROR"),"ERROR")</f>
        <v>OK</v>
      </c>
      <c r="M172" s="126"/>
      <c r="N172" s="126"/>
      <c r="O172" s="11"/>
      <c r="P172" s="126"/>
      <c r="Q172" s="126"/>
      <c r="R172" s="126"/>
      <c r="S172" s="126"/>
      <c r="T172" s="11"/>
      <c r="U172" s="11"/>
      <c r="V172" s="16"/>
      <c r="W172" s="127"/>
    </row>
    <row r="173" spans="2:23" ht="10.15" customHeight="1">
      <c r="B173" s="15"/>
      <c r="C173" s="11"/>
      <c r="D173" s="97" t="s">
        <v>26</v>
      </c>
      <c r="E173" s="39" t="s">
        <v>58</v>
      </c>
      <c r="F173" s="40"/>
      <c r="G173" s="127"/>
      <c r="H173" s="405">
        <f>H82</f>
        <v>0</v>
      </c>
      <c r="I173" s="405">
        <f>L3.1_Grp_CV!I173</f>
        <v>0</v>
      </c>
      <c r="J173" s="456" t="str">
        <f>IF(L3.1_Grp_CV!J173="","N/A",L3.1_Grp_CV!J173)</f>
        <v>N/A</v>
      </c>
      <c r="K173" s="412">
        <v>1</v>
      </c>
      <c r="L173" s="177" t="str">
        <f t="shared" si="5"/>
        <v>OK</v>
      </c>
      <c r="M173" s="126"/>
      <c r="N173" s="126"/>
      <c r="O173" s="11"/>
      <c r="P173" s="126"/>
      <c r="Q173" s="126"/>
      <c r="R173" s="126"/>
      <c r="S173" s="126"/>
      <c r="T173" s="11"/>
      <c r="U173" s="11"/>
      <c r="V173" s="16"/>
      <c r="W173" s="127"/>
    </row>
    <row r="174" spans="2:23" ht="10.15" customHeight="1">
      <c r="B174" s="15"/>
      <c r="C174" s="11"/>
      <c r="D174" s="100"/>
      <c r="E174" s="41" t="s">
        <v>70</v>
      </c>
      <c r="F174" s="42"/>
      <c r="G174" s="127"/>
      <c r="H174" s="407">
        <f>I82</f>
        <v>0</v>
      </c>
      <c r="I174" s="407">
        <f>L3.1_Grp_CV!I174</f>
        <v>0</v>
      </c>
      <c r="J174" s="459" t="str">
        <f>IF(L3.1_Grp_CV!J174="","N/A",L3.1_Grp_CV!J174)</f>
        <v>N/A</v>
      </c>
      <c r="K174" s="414">
        <v>1</v>
      </c>
      <c r="L174" s="178" t="str">
        <f t="shared" si="5"/>
        <v>OK</v>
      </c>
      <c r="M174" s="126"/>
      <c r="N174" s="126"/>
      <c r="O174" s="11"/>
      <c r="P174" s="126"/>
      <c r="Q174" s="126"/>
      <c r="R174" s="126"/>
      <c r="S174" s="126"/>
      <c r="T174" s="11"/>
      <c r="U174" s="11"/>
      <c r="V174" s="16"/>
      <c r="W174" s="127"/>
    </row>
    <row r="175" spans="2:23" ht="10.15" hidden="1" customHeight="1">
      <c r="B175" s="15"/>
      <c r="C175" s="11"/>
      <c r="D175" s="100"/>
      <c r="E175" s="41" t="s">
        <v>121</v>
      </c>
      <c r="F175" s="42"/>
      <c r="G175" s="127"/>
      <c r="H175" s="406"/>
      <c r="I175" s="406"/>
      <c r="J175" s="458"/>
      <c r="K175" s="413"/>
      <c r="L175" s="179"/>
      <c r="M175" s="126"/>
      <c r="N175" s="126"/>
      <c r="O175" s="11"/>
      <c r="P175" s="126"/>
      <c r="Q175" s="126"/>
      <c r="R175" s="126"/>
      <c r="S175" s="126"/>
      <c r="T175" s="11"/>
      <c r="U175" s="11"/>
      <c r="V175" s="16"/>
      <c r="W175" s="127"/>
    </row>
    <row r="176" spans="2:23" ht="10.15" hidden="1" customHeight="1">
      <c r="B176" s="15"/>
      <c r="C176" s="11"/>
      <c r="D176" s="100"/>
      <c r="E176" s="41"/>
      <c r="F176" s="42" t="s">
        <v>29</v>
      </c>
      <c r="G176" s="127"/>
      <c r="H176" s="406"/>
      <c r="I176" s="406"/>
      <c r="J176" s="458"/>
      <c r="K176" s="413"/>
      <c r="L176" s="179"/>
      <c r="M176" s="126"/>
      <c r="N176" s="126"/>
      <c r="O176" s="11"/>
      <c r="P176" s="126"/>
      <c r="Q176" s="126"/>
      <c r="R176" s="126"/>
      <c r="S176" s="126"/>
      <c r="T176" s="11"/>
      <c r="U176" s="11"/>
      <c r="V176" s="16"/>
      <c r="W176" s="127"/>
    </row>
    <row r="177" spans="2:23" ht="10.15" hidden="1" customHeight="1">
      <c r="B177" s="15"/>
      <c r="C177" s="11"/>
      <c r="D177" s="100"/>
      <c r="E177" s="41"/>
      <c r="F177" s="42" t="s">
        <v>122</v>
      </c>
      <c r="G177" s="127"/>
      <c r="H177" s="406"/>
      <c r="I177" s="406"/>
      <c r="J177" s="458"/>
      <c r="K177" s="413"/>
      <c r="L177" s="179"/>
      <c r="M177" s="126"/>
      <c r="N177" s="126"/>
      <c r="O177" s="11"/>
      <c r="P177" s="126"/>
      <c r="Q177" s="126"/>
      <c r="R177" s="126"/>
      <c r="S177" s="126"/>
      <c r="T177" s="11"/>
      <c r="U177" s="11"/>
      <c r="V177" s="16"/>
      <c r="W177" s="127"/>
    </row>
    <row r="178" spans="2:23" ht="10.15" hidden="1" customHeight="1">
      <c r="B178" s="15"/>
      <c r="C178" s="11"/>
      <c r="D178" s="100"/>
      <c r="E178" s="41"/>
      <c r="F178" s="42" t="s">
        <v>714</v>
      </c>
      <c r="G178" s="127"/>
      <c r="H178" s="406"/>
      <c r="I178" s="406"/>
      <c r="J178" s="458"/>
      <c r="K178" s="413"/>
      <c r="L178" s="179"/>
      <c r="M178" s="126"/>
      <c r="N178" s="126"/>
      <c r="O178" s="11"/>
      <c r="P178" s="126"/>
      <c r="Q178" s="126"/>
      <c r="R178" s="126"/>
      <c r="S178" s="126"/>
      <c r="T178" s="11"/>
      <c r="U178" s="11"/>
      <c r="V178" s="16"/>
      <c r="W178" s="127"/>
    </row>
    <row r="179" spans="2:23" ht="10.15" customHeight="1">
      <c r="B179" s="15"/>
      <c r="C179" s="11"/>
      <c r="D179" s="99"/>
      <c r="E179" s="43" t="s">
        <v>13</v>
      </c>
      <c r="F179" s="44"/>
      <c r="G179" s="127"/>
      <c r="H179" s="408">
        <f>L82</f>
        <v>0</v>
      </c>
      <c r="I179" s="408">
        <f>L3.1_Grp_CV!I179</f>
        <v>0</v>
      </c>
      <c r="J179" s="460" t="str">
        <f>IF(L3.1_Grp_CV!J179="","N/A",L3.1_Grp_CV!J179)</f>
        <v>N/A</v>
      </c>
      <c r="K179" s="415">
        <v>1</v>
      </c>
      <c r="L179" s="180" t="str">
        <f t="shared" ref="L179:L181" si="6">IFERROR(IF(ABS(H179-I179)&lt;=K179,"OK","ERROR"),"ERROR")</f>
        <v>OK</v>
      </c>
      <c r="M179" s="126"/>
      <c r="N179" s="126"/>
      <c r="O179" s="11"/>
      <c r="P179" s="126"/>
      <c r="Q179" s="126"/>
      <c r="R179" s="126"/>
      <c r="S179" s="126"/>
      <c r="T179" s="11"/>
      <c r="U179" s="11"/>
      <c r="V179" s="16"/>
      <c r="W179" s="127"/>
    </row>
    <row r="180" spans="2:23" ht="10.15" customHeight="1">
      <c r="B180" s="15"/>
      <c r="C180" s="11"/>
      <c r="D180" s="97" t="s">
        <v>30</v>
      </c>
      <c r="E180" s="39" t="s">
        <v>58</v>
      </c>
      <c r="F180" s="40"/>
      <c r="G180" s="127"/>
      <c r="H180" s="405">
        <f>SUM(H90:H92)</f>
        <v>0</v>
      </c>
      <c r="I180" s="405">
        <f>L3.1_Grp_CV!I180</f>
        <v>0</v>
      </c>
      <c r="J180" s="456" t="str">
        <f>IF(L3.1_Grp_CV!J180="","N/A",L3.1_Grp_CV!J180)</f>
        <v>N/A</v>
      </c>
      <c r="K180" s="412">
        <v>1</v>
      </c>
      <c r="L180" s="177" t="str">
        <f t="shared" si="6"/>
        <v>OK</v>
      </c>
      <c r="M180" s="126"/>
      <c r="N180" s="126"/>
      <c r="O180" s="11"/>
      <c r="P180" s="126"/>
      <c r="Q180" s="126"/>
      <c r="R180" s="126"/>
      <c r="S180" s="126"/>
      <c r="T180" s="11"/>
      <c r="U180" s="11"/>
      <c r="V180" s="16"/>
      <c r="W180" s="127"/>
    </row>
    <row r="181" spans="2:23" ht="10.15" customHeight="1">
      <c r="B181" s="15"/>
      <c r="C181" s="11"/>
      <c r="D181" s="100"/>
      <c r="E181" s="41" t="s">
        <v>70</v>
      </c>
      <c r="F181" s="42"/>
      <c r="G181" s="127"/>
      <c r="H181" s="407">
        <f>SUM(I90:I92)</f>
        <v>0</v>
      </c>
      <c r="I181" s="407">
        <f>L3.1_Grp_CV!I181</f>
        <v>0</v>
      </c>
      <c r="J181" s="459" t="str">
        <f>IF(L3.1_Grp_CV!J181="","N/A",L3.1_Grp_CV!J181)</f>
        <v>N/A</v>
      </c>
      <c r="K181" s="414">
        <v>1</v>
      </c>
      <c r="L181" s="178" t="str">
        <f t="shared" si="6"/>
        <v>OK</v>
      </c>
      <c r="M181" s="126"/>
      <c r="N181" s="126"/>
      <c r="O181" s="11"/>
      <c r="P181" s="126"/>
      <c r="Q181" s="126"/>
      <c r="R181" s="126"/>
      <c r="S181" s="126"/>
      <c r="T181" s="11"/>
      <c r="U181" s="11"/>
      <c r="V181" s="16"/>
      <c r="W181" s="127"/>
    </row>
    <row r="182" spans="2:23" ht="10.15" hidden="1" customHeight="1">
      <c r="B182" s="15"/>
      <c r="C182" s="11"/>
      <c r="D182" s="100"/>
      <c r="E182" s="41" t="s">
        <v>53</v>
      </c>
      <c r="F182" s="42"/>
      <c r="G182" s="127"/>
      <c r="H182" s="406"/>
      <c r="I182" s="406"/>
      <c r="J182" s="458"/>
      <c r="K182" s="413"/>
      <c r="L182" s="179"/>
      <c r="M182" s="126"/>
      <c r="N182" s="126"/>
      <c r="O182" s="11"/>
      <c r="P182" s="126"/>
      <c r="Q182" s="126"/>
      <c r="R182" s="126"/>
      <c r="S182" s="126"/>
      <c r="T182" s="11"/>
      <c r="U182" s="11"/>
      <c r="V182" s="16"/>
      <c r="W182" s="127"/>
    </row>
    <row r="183" spans="2:23" ht="10.15" hidden="1" customHeight="1">
      <c r="B183" s="15"/>
      <c r="C183" s="11"/>
      <c r="D183" s="100"/>
      <c r="E183" s="41" t="s">
        <v>557</v>
      </c>
      <c r="F183" s="42"/>
      <c r="G183" s="127"/>
      <c r="H183" s="406"/>
      <c r="I183" s="406"/>
      <c r="J183" s="458"/>
      <c r="K183" s="413"/>
      <c r="L183" s="179"/>
      <c r="M183" s="126"/>
      <c r="N183" s="126"/>
      <c r="O183" s="11"/>
      <c r="P183" s="126"/>
      <c r="Q183" s="126"/>
      <c r="R183" s="126"/>
      <c r="S183" s="126"/>
      <c r="T183" s="11"/>
      <c r="U183" s="11"/>
      <c r="V183" s="16"/>
      <c r="W183" s="127"/>
    </row>
    <row r="184" spans="2:23" ht="10.15" customHeight="1">
      <c r="B184" s="15"/>
      <c r="C184" s="11"/>
      <c r="D184" s="99"/>
      <c r="E184" s="43" t="s">
        <v>13</v>
      </c>
      <c r="F184" s="44"/>
      <c r="G184" s="127"/>
      <c r="H184" s="408">
        <f>SUM(L90:L92)</f>
        <v>0</v>
      </c>
      <c r="I184" s="408">
        <f>L3.1_Grp_CV!I184</f>
        <v>0</v>
      </c>
      <c r="J184" s="460" t="str">
        <f>IF(L3.1_Grp_CV!J184="","N/A",L3.1_Grp_CV!J184)</f>
        <v>N/A</v>
      </c>
      <c r="K184" s="415">
        <v>1</v>
      </c>
      <c r="L184" s="180" t="str">
        <f t="shared" ref="L184:L186" si="7">IFERROR(IF(ABS(H184-I184)&lt;=K184,"OK","ERROR"),"ERROR")</f>
        <v>OK</v>
      </c>
      <c r="M184" s="126"/>
      <c r="N184" s="126"/>
      <c r="O184" s="11"/>
      <c r="P184" s="126"/>
      <c r="Q184" s="126"/>
      <c r="R184" s="126"/>
      <c r="S184" s="126"/>
      <c r="T184" s="11"/>
      <c r="U184" s="11"/>
      <c r="V184" s="16"/>
      <c r="W184" s="127"/>
    </row>
    <row r="185" spans="2:23" ht="10.15" customHeight="1">
      <c r="B185" s="15"/>
      <c r="C185" s="11"/>
      <c r="D185" s="97" t="s">
        <v>31</v>
      </c>
      <c r="E185" s="39" t="s">
        <v>58</v>
      </c>
      <c r="F185" s="40"/>
      <c r="G185" s="127"/>
      <c r="H185" s="405">
        <f>SUM(H93:H95)</f>
        <v>0</v>
      </c>
      <c r="I185" s="405">
        <f>L3.1_Grp_CV!I185</f>
        <v>0</v>
      </c>
      <c r="J185" s="456" t="str">
        <f>IF(L3.1_Grp_CV!J185="","N/A",L3.1_Grp_CV!J185)</f>
        <v>N/A</v>
      </c>
      <c r="K185" s="412">
        <v>1</v>
      </c>
      <c r="L185" s="177" t="str">
        <f t="shared" si="7"/>
        <v>OK</v>
      </c>
      <c r="M185" s="126"/>
      <c r="N185" s="126"/>
      <c r="O185" s="11"/>
      <c r="P185" s="126"/>
      <c r="Q185" s="126"/>
      <c r="R185" s="126"/>
      <c r="S185" s="126"/>
      <c r="T185" s="11"/>
      <c r="U185" s="11"/>
      <c r="V185" s="16"/>
      <c r="W185" s="127"/>
    </row>
    <row r="186" spans="2:23" ht="10.15" customHeight="1">
      <c r="B186" s="15"/>
      <c r="C186" s="11"/>
      <c r="D186" s="100"/>
      <c r="E186" s="41" t="s">
        <v>102</v>
      </c>
      <c r="F186" s="42"/>
      <c r="G186" s="127"/>
      <c r="H186" s="407">
        <f>SUM(I93:I95)</f>
        <v>0</v>
      </c>
      <c r="I186" s="407">
        <f>L3.1_Grp_CV!I186</f>
        <v>0</v>
      </c>
      <c r="J186" s="459" t="str">
        <f>IF(L3.1_Grp_CV!J186="","N/A",L3.1_Grp_CV!J186)</f>
        <v>N/A</v>
      </c>
      <c r="K186" s="414">
        <v>1</v>
      </c>
      <c r="L186" s="178" t="str">
        <f t="shared" si="7"/>
        <v>OK</v>
      </c>
      <c r="M186" s="126"/>
      <c r="N186" s="126"/>
      <c r="O186" s="11"/>
      <c r="P186" s="126"/>
      <c r="Q186" s="126"/>
      <c r="R186" s="126"/>
      <c r="S186" s="126"/>
      <c r="T186" s="11"/>
      <c r="U186" s="11"/>
      <c r="V186" s="16"/>
      <c r="W186" s="127"/>
    </row>
    <row r="187" spans="2:23" ht="10.15" hidden="1" customHeight="1">
      <c r="B187" s="15"/>
      <c r="C187" s="11"/>
      <c r="D187" s="100"/>
      <c r="E187" s="41" t="s">
        <v>53</v>
      </c>
      <c r="F187" s="42"/>
      <c r="G187" s="127"/>
      <c r="H187" s="406"/>
      <c r="I187" s="406"/>
      <c r="J187" s="458"/>
      <c r="K187" s="413"/>
      <c r="L187" s="179"/>
      <c r="M187" s="126"/>
      <c r="N187" s="126"/>
      <c r="O187" s="11"/>
      <c r="P187" s="126"/>
      <c r="Q187" s="126"/>
      <c r="R187" s="126"/>
      <c r="S187" s="126"/>
      <c r="T187" s="11"/>
      <c r="U187" s="11"/>
      <c r="V187" s="16"/>
      <c r="W187" s="127"/>
    </row>
    <row r="188" spans="2:23" ht="10.15" hidden="1" customHeight="1">
      <c r="B188" s="15"/>
      <c r="C188" s="11"/>
      <c r="D188" s="100"/>
      <c r="E188" s="41" t="s">
        <v>557</v>
      </c>
      <c r="F188" s="42"/>
      <c r="G188" s="127"/>
      <c r="H188" s="406"/>
      <c r="I188" s="406"/>
      <c r="J188" s="458"/>
      <c r="K188" s="413"/>
      <c r="L188" s="179"/>
      <c r="M188" s="126"/>
      <c r="N188" s="126"/>
      <c r="O188" s="11"/>
      <c r="P188" s="126"/>
      <c r="Q188" s="126"/>
      <c r="R188" s="126"/>
      <c r="S188" s="126"/>
      <c r="T188" s="11"/>
      <c r="U188" s="11"/>
      <c r="V188" s="16"/>
      <c r="W188" s="127"/>
    </row>
    <row r="189" spans="2:23" ht="10.15" customHeight="1">
      <c r="B189" s="15"/>
      <c r="C189" s="11"/>
      <c r="D189" s="99"/>
      <c r="E189" s="43" t="s">
        <v>13</v>
      </c>
      <c r="F189" s="44"/>
      <c r="G189" s="127"/>
      <c r="H189" s="408">
        <f>SUM(L93:L95)</f>
        <v>0</v>
      </c>
      <c r="I189" s="408">
        <f>L3.1_Grp_CV!I189</f>
        <v>0</v>
      </c>
      <c r="J189" s="460" t="str">
        <f>IF(L3.1_Grp_CV!J189="","N/A",L3.1_Grp_CV!J189)</f>
        <v>N/A</v>
      </c>
      <c r="K189" s="415">
        <v>1</v>
      </c>
      <c r="L189" s="180" t="str">
        <f t="shared" ref="L189:L191" si="8">IFERROR(IF(ABS(H189-I189)&lt;=K189,"OK","ERROR"),"ERROR")</f>
        <v>OK</v>
      </c>
      <c r="M189" s="126"/>
      <c r="N189" s="126"/>
      <c r="O189" s="11"/>
      <c r="P189" s="126"/>
      <c r="Q189" s="126"/>
      <c r="R189" s="126"/>
      <c r="S189" s="126"/>
      <c r="T189" s="11"/>
      <c r="U189" s="11"/>
      <c r="V189" s="16"/>
      <c r="W189" s="127"/>
    </row>
    <row r="190" spans="2:23" ht="10.15" customHeight="1">
      <c r="B190" s="15"/>
      <c r="C190" s="11"/>
      <c r="D190" s="97" t="s">
        <v>56</v>
      </c>
      <c r="E190" s="39" t="s">
        <v>357</v>
      </c>
      <c r="F190" s="40"/>
      <c r="G190" s="127"/>
      <c r="H190" s="405">
        <f>SUM(H102:H133)-SUM(H110:H114,H123:H127)</f>
        <v>0</v>
      </c>
      <c r="I190" s="405">
        <f>L3.1_Grp_CV!I190</f>
        <v>0</v>
      </c>
      <c r="J190" s="456" t="str">
        <f>IF(L3.1_Grp_CV!J190="","N/A",L3.1_Grp_CV!J190)</f>
        <v>N/A</v>
      </c>
      <c r="K190" s="412">
        <v>1</v>
      </c>
      <c r="L190" s="177" t="str">
        <f t="shared" si="8"/>
        <v>OK</v>
      </c>
      <c r="M190" s="126"/>
      <c r="N190" s="126"/>
      <c r="O190" s="11"/>
      <c r="P190" s="126"/>
      <c r="Q190" s="126"/>
      <c r="R190" s="126"/>
      <c r="S190" s="126"/>
      <c r="T190" s="11"/>
      <c r="U190" s="11"/>
      <c r="V190" s="16"/>
      <c r="W190" s="127"/>
    </row>
    <row r="191" spans="2:23" ht="10.15" customHeight="1">
      <c r="B191" s="15"/>
      <c r="C191" s="11"/>
      <c r="D191" s="100"/>
      <c r="E191" s="41" t="s">
        <v>70</v>
      </c>
      <c r="F191" s="42"/>
      <c r="G191" s="127"/>
      <c r="H191" s="407">
        <f>SUM(I102:I133)</f>
        <v>0</v>
      </c>
      <c r="I191" s="407">
        <f>L3.1_Grp_CV!I191</f>
        <v>0</v>
      </c>
      <c r="J191" s="459" t="str">
        <f>IF(L3.1_Grp_CV!J191="","N/A",L3.1_Grp_CV!J191)</f>
        <v>N/A</v>
      </c>
      <c r="K191" s="414">
        <v>1</v>
      </c>
      <c r="L191" s="178" t="str">
        <f t="shared" si="8"/>
        <v>OK</v>
      </c>
      <c r="M191" s="126"/>
      <c r="N191" s="126"/>
      <c r="O191" s="11"/>
      <c r="P191" s="126"/>
      <c r="Q191" s="126"/>
      <c r="R191" s="126"/>
      <c r="S191" s="126"/>
      <c r="T191" s="11"/>
      <c r="U191" s="11"/>
      <c r="V191" s="16"/>
      <c r="W191" s="127"/>
    </row>
    <row r="192" spans="2:23" ht="10.15" hidden="1" customHeight="1">
      <c r="B192" s="15"/>
      <c r="C192" s="11"/>
      <c r="D192" s="100"/>
      <c r="E192" s="41" t="s">
        <v>121</v>
      </c>
      <c r="F192" s="42"/>
      <c r="G192" s="127"/>
      <c r="H192" s="406"/>
      <c r="I192" s="406"/>
      <c r="J192" s="458"/>
      <c r="K192" s="413"/>
      <c r="L192" s="179"/>
      <c r="M192" s="126"/>
      <c r="N192" s="126"/>
      <c r="O192" s="11"/>
      <c r="P192" s="126"/>
      <c r="Q192" s="126"/>
      <c r="R192" s="126"/>
      <c r="S192" s="126"/>
      <c r="T192" s="11"/>
      <c r="U192" s="11"/>
      <c r="V192" s="16"/>
      <c r="W192" s="127"/>
    </row>
    <row r="193" spans="2:23" ht="10.15" hidden="1" customHeight="1">
      <c r="B193" s="15"/>
      <c r="C193" s="11"/>
      <c r="D193" s="100"/>
      <c r="E193" s="41"/>
      <c r="F193" s="42" t="s">
        <v>718</v>
      </c>
      <c r="G193" s="127"/>
      <c r="H193" s="406"/>
      <c r="I193" s="406"/>
      <c r="J193" s="458"/>
      <c r="K193" s="413"/>
      <c r="L193" s="179"/>
      <c r="M193" s="126"/>
      <c r="N193" s="126"/>
      <c r="O193" s="11"/>
      <c r="P193" s="126"/>
      <c r="Q193" s="126"/>
      <c r="R193" s="126"/>
      <c r="S193" s="126"/>
      <c r="T193" s="11"/>
      <c r="U193" s="11"/>
      <c r="V193" s="16"/>
      <c r="W193" s="127"/>
    </row>
    <row r="194" spans="2:23" ht="10.15" hidden="1" customHeight="1">
      <c r="B194" s="15"/>
      <c r="C194" s="11"/>
      <c r="D194" s="100"/>
      <c r="E194" s="41"/>
      <c r="F194" s="42" t="s">
        <v>122</v>
      </c>
      <c r="G194" s="127"/>
      <c r="H194" s="406"/>
      <c r="I194" s="406"/>
      <c r="J194" s="458"/>
      <c r="K194" s="413"/>
      <c r="L194" s="179"/>
      <c r="M194" s="126"/>
      <c r="N194" s="126"/>
      <c r="O194" s="11"/>
      <c r="P194" s="126"/>
      <c r="Q194" s="126"/>
      <c r="R194" s="126"/>
      <c r="S194" s="126"/>
      <c r="T194" s="11"/>
      <c r="U194" s="11"/>
      <c r="V194" s="16"/>
      <c r="W194" s="127"/>
    </row>
    <row r="195" spans="2:23" ht="10.15" hidden="1" customHeight="1">
      <c r="B195" s="15"/>
      <c r="C195" s="11"/>
      <c r="D195" s="100"/>
      <c r="E195" s="41"/>
      <c r="F195" s="42" t="s">
        <v>714</v>
      </c>
      <c r="G195" s="127"/>
      <c r="H195" s="406"/>
      <c r="I195" s="406"/>
      <c r="J195" s="458"/>
      <c r="K195" s="413"/>
      <c r="L195" s="179"/>
      <c r="M195" s="126"/>
      <c r="N195" s="126"/>
      <c r="O195" s="11"/>
      <c r="P195" s="126"/>
      <c r="Q195" s="126"/>
      <c r="R195" s="126"/>
      <c r="S195" s="126"/>
      <c r="T195" s="11"/>
      <c r="U195" s="11"/>
      <c r="V195" s="16"/>
      <c r="W195" s="127"/>
    </row>
    <row r="196" spans="2:23" ht="10.15" customHeight="1">
      <c r="B196" s="15"/>
      <c r="C196" s="11"/>
      <c r="D196" s="100"/>
      <c r="E196" s="41" t="s">
        <v>69</v>
      </c>
      <c r="F196" s="42"/>
      <c r="G196" s="127"/>
      <c r="H196" s="407">
        <f>SUM(K102:K133)</f>
        <v>0</v>
      </c>
      <c r="I196" s="407">
        <f>L3.1_Grp_CV!I196</f>
        <v>0</v>
      </c>
      <c r="J196" s="459" t="str">
        <f>IF(L3.1_Grp_CV!J196="","N/A",L3.1_Grp_CV!J196)</f>
        <v>N/A</v>
      </c>
      <c r="K196" s="414">
        <v>1</v>
      </c>
      <c r="L196" s="178" t="str">
        <f t="shared" ref="L196:L197" si="9">IFERROR(IF(ABS(H196-I196)&lt;=K196,"OK","ERROR"),"ERROR")</f>
        <v>OK</v>
      </c>
      <c r="M196" s="126"/>
      <c r="N196" s="126"/>
      <c r="O196" s="11"/>
      <c r="P196" s="126"/>
      <c r="Q196" s="126"/>
      <c r="R196" s="126"/>
      <c r="S196" s="126"/>
      <c r="T196" s="11"/>
      <c r="U196" s="11"/>
      <c r="V196" s="16"/>
      <c r="W196" s="127"/>
    </row>
    <row r="197" spans="2:23" ht="10.15" customHeight="1">
      <c r="B197" s="15"/>
      <c r="C197" s="11"/>
      <c r="D197" s="99"/>
      <c r="E197" s="43" t="s">
        <v>13</v>
      </c>
      <c r="F197" s="44"/>
      <c r="G197" s="127"/>
      <c r="H197" s="408">
        <f>SUM(L102:L133)</f>
        <v>0</v>
      </c>
      <c r="I197" s="408">
        <f>L3.1_Grp_CV!I197</f>
        <v>0</v>
      </c>
      <c r="J197" s="460" t="str">
        <f>IF(L3.1_Grp_CV!J197="","N/A",L3.1_Grp_CV!J197)</f>
        <v>N/A</v>
      </c>
      <c r="K197" s="415">
        <v>1</v>
      </c>
      <c r="L197" s="180" t="str">
        <f t="shared" si="9"/>
        <v>OK</v>
      </c>
      <c r="M197" s="126"/>
      <c r="N197" s="126"/>
      <c r="O197" s="11"/>
      <c r="P197" s="126"/>
      <c r="Q197" s="126"/>
      <c r="R197" s="126"/>
      <c r="S197" s="126"/>
      <c r="T197" s="11"/>
      <c r="U197" s="11"/>
      <c r="V197" s="16"/>
      <c r="W197" s="127"/>
    </row>
    <row r="198" spans="2:23" ht="10.15" customHeight="1" thickBot="1">
      <c r="B198" s="17"/>
      <c r="C198" s="18"/>
      <c r="D198" s="18"/>
      <c r="E198" s="18"/>
      <c r="F198" s="18"/>
      <c r="G198" s="18"/>
      <c r="H198" s="182"/>
      <c r="I198" s="182"/>
      <c r="J198" s="182"/>
      <c r="K198" s="182"/>
      <c r="L198" s="182"/>
      <c r="M198" s="182"/>
      <c r="N198" s="182"/>
      <c r="O198" s="18"/>
      <c r="P198" s="182"/>
      <c r="Q198" s="182"/>
      <c r="R198" s="182"/>
      <c r="S198" s="182"/>
      <c r="T198" s="18"/>
      <c r="U198" s="18"/>
      <c r="V198" s="19"/>
      <c r="W198" s="127"/>
    </row>
  </sheetData>
  <mergeCells count="1">
    <mergeCell ref="H27:M27"/>
  </mergeCells>
  <phoneticPr fontId="22" type="noConversion"/>
  <conditionalFormatting sqref="L138:L197">
    <cfRule type="containsText" dxfId="181" priority="1" operator="containsText" text="ERROR">
      <formula>NOT(ISERROR(SEARCH("ERROR",L138)))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1" tint="0.249977111117893"/>
    <pageSetUpPr fitToPage="1"/>
  </sheetPr>
  <dimension ref="A2:S115"/>
  <sheetViews>
    <sheetView showGridLines="0" topLeftCell="A38" zoomScaleNormal="100" workbookViewId="0">
      <selection activeCell="Q44" sqref="Q44"/>
    </sheetView>
  </sheetViews>
  <sheetFormatPr defaultColWidth="10.42578125" defaultRowHeight="10.15" customHeight="1"/>
  <cols>
    <col min="1" max="3" width="3.5703125" style="51" customWidth="1"/>
    <col min="4" max="12" width="15.5703125" style="51" customWidth="1"/>
    <col min="13" max="14" width="3.5703125" style="51" customWidth="1"/>
    <col min="15" max="16384" width="10.42578125" style="53"/>
  </cols>
  <sheetData>
    <row r="2" spans="1:19" ht="10.15" customHeight="1">
      <c r="M2" s="52" t="s">
        <v>174</v>
      </c>
    </row>
    <row r="3" spans="1:19" ht="10.15" customHeight="1">
      <c r="B3" s="54"/>
      <c r="C3" s="54"/>
      <c r="D3" s="54"/>
      <c r="E3" s="54"/>
      <c r="F3" s="54"/>
      <c r="G3" s="54"/>
      <c r="H3" s="54"/>
      <c r="I3" s="54"/>
      <c r="J3" s="54"/>
      <c r="K3" s="54"/>
      <c r="M3" s="55" t="s">
        <v>175</v>
      </c>
    </row>
    <row r="4" spans="1:19" ht="10.15" customHeight="1">
      <c r="B4" s="54"/>
      <c r="C4" s="54"/>
      <c r="D4" s="54"/>
      <c r="E4" s="54"/>
      <c r="F4" s="54"/>
      <c r="G4" s="54"/>
      <c r="H4" s="54"/>
      <c r="I4" s="54"/>
      <c r="J4" s="54"/>
      <c r="K4" s="54"/>
      <c r="M4" s="54"/>
    </row>
    <row r="5" spans="1:19" ht="15.6" customHeight="1">
      <c r="B5" s="507" t="s">
        <v>132</v>
      </c>
      <c r="C5" s="507"/>
      <c r="D5" s="508"/>
      <c r="E5" s="508"/>
      <c r="F5" s="508"/>
      <c r="G5" s="508"/>
      <c r="H5" s="508"/>
      <c r="I5" s="508"/>
      <c r="J5" s="508"/>
      <c r="K5" s="508"/>
      <c r="L5" s="508"/>
      <c r="M5" s="508"/>
    </row>
    <row r="6" spans="1:19" ht="15.6" customHeight="1">
      <c r="B6" s="509" t="s">
        <v>367</v>
      </c>
      <c r="C6" s="509"/>
      <c r="D6" s="510"/>
      <c r="E6" s="510"/>
      <c r="F6" s="510"/>
      <c r="G6" s="510"/>
      <c r="H6" s="510"/>
      <c r="I6" s="510"/>
      <c r="J6" s="510"/>
      <c r="K6" s="510"/>
      <c r="L6" s="510"/>
      <c r="M6" s="510"/>
    </row>
    <row r="7" spans="1:19" ht="15.6" customHeight="1">
      <c r="B7" s="509" t="s">
        <v>133</v>
      </c>
      <c r="C7" s="509"/>
      <c r="D7" s="510"/>
      <c r="E7" s="510"/>
      <c r="F7" s="510"/>
      <c r="G7" s="510"/>
      <c r="H7" s="510"/>
      <c r="I7" s="510"/>
      <c r="J7" s="510"/>
      <c r="K7" s="510"/>
      <c r="L7" s="510"/>
      <c r="M7" s="510"/>
    </row>
    <row r="8" spans="1:19" s="91" customFormat="1" ht="13.15" customHeight="1">
      <c r="A8" s="54"/>
      <c r="B8" s="511" t="s">
        <v>134</v>
      </c>
      <c r="C8" s="511"/>
      <c r="D8" s="512"/>
      <c r="E8" s="512"/>
      <c r="F8" s="512"/>
      <c r="G8" s="512"/>
      <c r="H8" s="512"/>
      <c r="I8" s="512"/>
      <c r="J8" s="512"/>
      <c r="K8" s="512"/>
      <c r="L8" s="512"/>
      <c r="M8" s="512"/>
      <c r="N8" s="54"/>
      <c r="P8" s="92"/>
      <c r="Q8" s="93"/>
      <c r="R8" s="93"/>
      <c r="S8" s="56"/>
    </row>
    <row r="9" spans="1:19" ht="10.15" customHeight="1">
      <c r="B9" s="57"/>
      <c r="C9" s="57"/>
      <c r="D9" s="57"/>
      <c r="E9" s="57"/>
      <c r="F9" s="57"/>
      <c r="G9" s="57"/>
      <c r="H9" s="57"/>
      <c r="I9" s="57"/>
      <c r="J9" s="57"/>
      <c r="K9" s="57"/>
      <c r="L9" s="57"/>
      <c r="M9" s="57"/>
    </row>
    <row r="10" spans="1:19" ht="13.15" customHeight="1">
      <c r="B10" s="511" t="str">
        <f ca="1">CONCATENATE("&lt;",MID(CELL("filename",$A$1),FIND("]",CELL("filename",$A$1))+1,LEN(CELL("filename",$A$1))),"&gt;")</f>
        <v>&lt;Read_Me&gt;</v>
      </c>
      <c r="C10" s="511"/>
      <c r="D10" s="512"/>
      <c r="E10" s="512"/>
      <c r="F10" s="512"/>
      <c r="G10" s="512"/>
      <c r="H10" s="512"/>
      <c r="I10" s="512"/>
      <c r="J10" s="512"/>
      <c r="K10" s="512"/>
      <c r="L10" s="512"/>
      <c r="M10" s="512"/>
    </row>
    <row r="11" spans="1:19" ht="10.15" customHeight="1" thickBot="1">
      <c r="B11" s="58"/>
      <c r="C11" s="58"/>
      <c r="D11" s="58"/>
      <c r="E11" s="58"/>
      <c r="F11" s="58"/>
      <c r="G11" s="58"/>
      <c r="H11" s="58"/>
      <c r="I11" s="58"/>
      <c r="J11" s="58"/>
      <c r="K11" s="58"/>
      <c r="L11" s="57"/>
      <c r="M11" s="57"/>
    </row>
    <row r="12" spans="1:19" ht="10.15" customHeight="1">
      <c r="B12" s="59"/>
      <c r="C12" s="60"/>
      <c r="D12" s="60"/>
      <c r="E12" s="60"/>
      <c r="F12" s="61"/>
      <c r="G12" s="61"/>
      <c r="H12" s="61"/>
      <c r="I12" s="61"/>
      <c r="J12" s="61"/>
      <c r="K12" s="61"/>
      <c r="L12" s="61"/>
      <c r="M12" s="62"/>
    </row>
    <row r="13" spans="1:19" ht="10.15" customHeight="1">
      <c r="B13" s="63"/>
      <c r="C13" s="64" t="s">
        <v>200</v>
      </c>
      <c r="D13" s="65"/>
      <c r="E13" s="65"/>
      <c r="F13" s="66"/>
      <c r="G13" s="66"/>
      <c r="H13" s="66"/>
      <c r="I13" s="66"/>
      <c r="J13" s="66"/>
      <c r="K13" s="66"/>
      <c r="L13" s="66"/>
      <c r="M13" s="67"/>
    </row>
    <row r="14" spans="1:19" ht="10.15" customHeight="1">
      <c r="B14" s="63"/>
      <c r="C14" s="68"/>
      <c r="D14" s="68"/>
      <c r="E14" s="68"/>
      <c r="F14" s="68"/>
      <c r="G14" s="68"/>
      <c r="H14" s="68"/>
      <c r="I14" s="68"/>
      <c r="J14" s="68"/>
      <c r="K14" s="68"/>
      <c r="L14" s="68"/>
      <c r="M14" s="67"/>
    </row>
    <row r="15" spans="1:19" ht="10.15" customHeight="1">
      <c r="B15" s="63"/>
      <c r="C15" s="513" t="s">
        <v>201</v>
      </c>
      <c r="D15" s="513"/>
      <c r="E15" s="69" t="s">
        <v>202</v>
      </c>
      <c r="F15" s="69" t="s">
        <v>203</v>
      </c>
      <c r="G15" s="513" t="s">
        <v>104</v>
      </c>
      <c r="H15" s="513"/>
      <c r="I15" s="513"/>
      <c r="J15" s="513"/>
      <c r="K15" s="513"/>
      <c r="L15" s="513"/>
      <c r="M15" s="67"/>
    </row>
    <row r="16" spans="1:19" ht="10.15" customHeight="1">
      <c r="B16" s="63"/>
      <c r="C16" s="504" t="s">
        <v>222</v>
      </c>
      <c r="D16" s="504"/>
      <c r="E16" s="70" t="s">
        <v>223</v>
      </c>
      <c r="F16" s="70" t="s">
        <v>224</v>
      </c>
      <c r="G16" s="504" t="s">
        <v>682</v>
      </c>
      <c r="H16" s="504"/>
      <c r="I16" s="504"/>
      <c r="J16" s="504"/>
      <c r="K16" s="504"/>
      <c r="L16" s="504"/>
      <c r="M16" s="67"/>
    </row>
    <row r="17" spans="2:13" ht="10.15" customHeight="1">
      <c r="B17" s="63"/>
      <c r="C17" s="504" t="s">
        <v>198</v>
      </c>
      <c r="D17" s="504"/>
      <c r="E17" s="70" t="s">
        <v>30</v>
      </c>
      <c r="F17" s="70" t="s">
        <v>204</v>
      </c>
      <c r="G17" s="504" t="s">
        <v>683</v>
      </c>
      <c r="H17" s="504"/>
      <c r="I17" s="504"/>
      <c r="J17" s="504"/>
      <c r="K17" s="504"/>
      <c r="L17" s="504"/>
      <c r="M17" s="67"/>
    </row>
    <row r="18" spans="2:13" ht="10.15" customHeight="1">
      <c r="B18" s="71"/>
      <c r="C18" s="504" t="s">
        <v>205</v>
      </c>
      <c r="D18" s="504"/>
      <c r="E18" s="70" t="s">
        <v>1</v>
      </c>
      <c r="F18" s="70" t="s">
        <v>225</v>
      </c>
      <c r="G18" s="504" t="s">
        <v>206</v>
      </c>
      <c r="H18" s="504"/>
      <c r="I18" s="504"/>
      <c r="J18" s="504"/>
      <c r="K18" s="504"/>
      <c r="L18" s="504"/>
      <c r="M18" s="72"/>
    </row>
    <row r="19" spans="2:13" ht="10.15" customHeight="1" thickBot="1">
      <c r="B19" s="73"/>
      <c r="C19" s="74"/>
      <c r="D19" s="74"/>
      <c r="E19" s="74"/>
      <c r="F19" s="75"/>
      <c r="G19" s="75"/>
      <c r="H19" s="75"/>
      <c r="I19" s="75"/>
      <c r="J19" s="75"/>
      <c r="K19" s="75"/>
      <c r="L19" s="75"/>
      <c r="M19" s="76"/>
    </row>
    <row r="20" spans="2:13" ht="10.15" customHeight="1" thickBot="1"/>
    <row r="21" spans="2:13" ht="10.15" customHeight="1">
      <c r="B21" s="469"/>
      <c r="C21" s="470"/>
      <c r="D21" s="470"/>
      <c r="E21" s="470"/>
      <c r="F21" s="470"/>
      <c r="G21" s="470"/>
      <c r="H21" s="470"/>
      <c r="I21" s="470"/>
      <c r="J21" s="470"/>
      <c r="K21" s="470"/>
      <c r="L21" s="470"/>
      <c r="M21" s="471"/>
    </row>
    <row r="22" spans="2:13" ht="10.15" customHeight="1">
      <c r="B22" s="472"/>
      <c r="C22" s="473" t="s">
        <v>207</v>
      </c>
      <c r="D22" s="474"/>
      <c r="E22" s="474"/>
      <c r="F22" s="474"/>
      <c r="G22" s="474"/>
      <c r="H22" s="474"/>
      <c r="I22" s="474"/>
      <c r="J22" s="474"/>
      <c r="K22" s="474"/>
      <c r="L22" s="474"/>
      <c r="M22" s="475"/>
    </row>
    <row r="23" spans="2:13" ht="10.15" customHeight="1">
      <c r="B23" s="472"/>
      <c r="C23" s="473"/>
      <c r="D23" s="474"/>
      <c r="E23" s="474"/>
      <c r="F23" s="474"/>
      <c r="G23" s="474"/>
      <c r="H23" s="474"/>
      <c r="I23" s="474"/>
      <c r="J23" s="474"/>
      <c r="K23" s="474"/>
      <c r="L23" s="474"/>
      <c r="M23" s="475"/>
    </row>
    <row r="24" spans="2:13" ht="10.15" customHeight="1">
      <c r="B24" s="472"/>
      <c r="C24" s="513" t="s">
        <v>208</v>
      </c>
      <c r="D24" s="513"/>
      <c r="E24" s="513" t="s">
        <v>208</v>
      </c>
      <c r="F24" s="513"/>
      <c r="G24" s="513" t="s">
        <v>209</v>
      </c>
      <c r="H24" s="513"/>
      <c r="I24" s="513"/>
      <c r="J24" s="513"/>
      <c r="K24" s="513"/>
      <c r="L24" s="513"/>
      <c r="M24" s="475"/>
    </row>
    <row r="25" spans="2:13" ht="10.15" customHeight="1">
      <c r="B25" s="472"/>
      <c r="C25" s="504" t="s">
        <v>210</v>
      </c>
      <c r="D25" s="504"/>
      <c r="E25" s="515"/>
      <c r="F25" s="515"/>
      <c r="G25" s="504" t="s">
        <v>211</v>
      </c>
      <c r="H25" s="504"/>
      <c r="I25" s="504"/>
      <c r="J25" s="504"/>
      <c r="K25" s="504"/>
      <c r="L25" s="504"/>
      <c r="M25" s="475"/>
    </row>
    <row r="26" spans="2:13" ht="10.15" customHeight="1">
      <c r="B26" s="472"/>
      <c r="C26" s="504" t="s">
        <v>212</v>
      </c>
      <c r="D26" s="504"/>
      <c r="E26" s="514"/>
      <c r="F26" s="514"/>
      <c r="G26" s="504" t="s">
        <v>213</v>
      </c>
      <c r="H26" s="504"/>
      <c r="I26" s="504"/>
      <c r="J26" s="504"/>
      <c r="K26" s="504"/>
      <c r="L26" s="504"/>
      <c r="M26" s="476"/>
    </row>
    <row r="27" spans="2:13" ht="10.15" customHeight="1">
      <c r="B27" s="472"/>
      <c r="C27" s="504" t="s">
        <v>214</v>
      </c>
      <c r="D27" s="504"/>
      <c r="E27" s="505"/>
      <c r="F27" s="505"/>
      <c r="G27" s="504" t="s">
        <v>215</v>
      </c>
      <c r="H27" s="504"/>
      <c r="I27" s="504"/>
      <c r="J27" s="504"/>
      <c r="K27" s="504"/>
      <c r="L27" s="504"/>
      <c r="M27" s="475"/>
    </row>
    <row r="28" spans="2:13" ht="10.15" customHeight="1">
      <c r="B28" s="472"/>
      <c r="C28" s="504" t="s">
        <v>216</v>
      </c>
      <c r="D28" s="504"/>
      <c r="E28" s="506"/>
      <c r="F28" s="506"/>
      <c r="G28" s="504" t="s">
        <v>217</v>
      </c>
      <c r="H28" s="504"/>
      <c r="I28" s="504"/>
      <c r="J28" s="504"/>
      <c r="K28" s="504"/>
      <c r="L28" s="504"/>
      <c r="M28" s="475"/>
    </row>
    <row r="29" spans="2:13" ht="10.15" customHeight="1" thickBot="1">
      <c r="B29" s="86"/>
      <c r="C29" s="87"/>
      <c r="D29" s="87"/>
      <c r="E29" s="87"/>
      <c r="F29" s="87"/>
      <c r="G29" s="87"/>
      <c r="H29" s="87"/>
      <c r="I29" s="87"/>
      <c r="J29" s="87"/>
      <c r="K29" s="87"/>
      <c r="L29" s="87"/>
      <c r="M29" s="88"/>
    </row>
    <row r="30" spans="2:13" ht="10.15" customHeight="1" thickBot="1"/>
    <row r="31" spans="2:13" ht="10.15" customHeight="1">
      <c r="B31" s="78"/>
      <c r="C31" s="79"/>
      <c r="D31" s="79"/>
      <c r="E31" s="79"/>
      <c r="F31" s="79"/>
      <c r="G31" s="79"/>
      <c r="H31" s="79"/>
      <c r="I31" s="79"/>
      <c r="J31" s="79"/>
      <c r="K31" s="79"/>
      <c r="L31" s="79"/>
      <c r="M31" s="80"/>
    </row>
    <row r="32" spans="2:13" ht="10.15" customHeight="1">
      <c r="B32" s="81"/>
      <c r="C32" s="82" t="s">
        <v>218</v>
      </c>
      <c r="D32" s="82"/>
      <c r="E32" s="82"/>
      <c r="F32" s="82"/>
      <c r="G32" s="82"/>
      <c r="H32" s="82"/>
      <c r="I32" s="77"/>
      <c r="J32" s="77"/>
      <c r="K32" s="77"/>
      <c r="L32" s="77"/>
      <c r="M32" s="83"/>
    </row>
    <row r="33" spans="2:13" ht="10.15" customHeight="1">
      <c r="B33" s="81"/>
      <c r="C33" s="82"/>
      <c r="D33" s="82"/>
      <c r="E33" s="82"/>
      <c r="F33" s="82"/>
      <c r="G33" s="82"/>
      <c r="H33" s="82"/>
      <c r="I33" s="77"/>
      <c r="J33" s="77"/>
      <c r="K33" s="77"/>
      <c r="L33" s="77"/>
      <c r="M33" s="83"/>
    </row>
    <row r="34" spans="2:13" ht="10.15" customHeight="1">
      <c r="B34" s="81"/>
      <c r="C34" s="84" t="s">
        <v>129</v>
      </c>
      <c r="D34" s="85" t="s">
        <v>49</v>
      </c>
      <c r="E34" s="82"/>
      <c r="F34" s="82"/>
      <c r="G34" s="82"/>
      <c r="H34" s="82"/>
      <c r="I34" s="77"/>
      <c r="J34" s="77"/>
      <c r="K34" s="77"/>
      <c r="L34" s="77"/>
      <c r="M34" s="83"/>
    </row>
    <row r="35" spans="2:13" ht="20.100000000000001" customHeight="1">
      <c r="B35" s="81"/>
      <c r="C35" s="82"/>
      <c r="D35" s="500" t="s">
        <v>318</v>
      </c>
      <c r="E35" s="500"/>
      <c r="F35" s="500"/>
      <c r="G35" s="500"/>
      <c r="H35" s="500"/>
      <c r="I35" s="500"/>
      <c r="J35" s="500"/>
      <c r="K35" s="500"/>
      <c r="L35" s="500"/>
      <c r="M35" s="83"/>
    </row>
    <row r="36" spans="2:13" ht="10.15" customHeight="1">
      <c r="B36" s="81"/>
      <c r="C36" s="82"/>
      <c r="D36" s="82"/>
      <c r="E36" s="82"/>
      <c r="F36" s="82"/>
      <c r="G36" s="82"/>
      <c r="H36" s="82"/>
      <c r="I36" s="77"/>
      <c r="J36" s="77"/>
      <c r="K36" s="77"/>
      <c r="L36" s="77"/>
      <c r="M36" s="83"/>
    </row>
    <row r="37" spans="2:13" ht="10.15" customHeight="1">
      <c r="B37" s="81"/>
      <c r="C37" s="84" t="s">
        <v>130</v>
      </c>
      <c r="D37" s="85" t="s">
        <v>219</v>
      </c>
      <c r="E37" s="82"/>
      <c r="F37" s="82"/>
      <c r="G37" s="82"/>
      <c r="H37" s="82"/>
      <c r="I37" s="77"/>
      <c r="J37" s="77"/>
      <c r="K37" s="77"/>
      <c r="L37" s="77"/>
      <c r="M37" s="83"/>
    </row>
    <row r="38" spans="2:13" ht="30" customHeight="1">
      <c r="B38" s="81"/>
      <c r="C38" s="82"/>
      <c r="D38" s="500" t="s">
        <v>725</v>
      </c>
      <c r="E38" s="500"/>
      <c r="F38" s="500"/>
      <c r="G38" s="500"/>
      <c r="H38" s="500"/>
      <c r="I38" s="500"/>
      <c r="J38" s="500"/>
      <c r="K38" s="500"/>
      <c r="L38" s="500"/>
      <c r="M38" s="83"/>
    </row>
    <row r="39" spans="2:13" ht="10.15" customHeight="1" thickBot="1">
      <c r="B39" s="86"/>
      <c r="C39" s="87"/>
      <c r="D39" s="87"/>
      <c r="E39" s="87"/>
      <c r="F39" s="87"/>
      <c r="G39" s="87"/>
      <c r="H39" s="87"/>
      <c r="I39" s="87"/>
      <c r="J39" s="87"/>
      <c r="K39" s="87"/>
      <c r="L39" s="87"/>
      <c r="M39" s="88"/>
    </row>
    <row r="40" spans="2:13" ht="10.15" customHeight="1" thickBot="1"/>
    <row r="41" spans="2:13" ht="10.15" customHeight="1">
      <c r="B41" s="78"/>
      <c r="C41" s="79"/>
      <c r="D41" s="79"/>
      <c r="E41" s="79"/>
      <c r="F41" s="79"/>
      <c r="G41" s="79"/>
      <c r="H41" s="79"/>
      <c r="I41" s="79"/>
      <c r="J41" s="79"/>
      <c r="K41" s="79"/>
      <c r="L41" s="79"/>
      <c r="M41" s="80"/>
    </row>
    <row r="42" spans="2:13" ht="10.15" customHeight="1">
      <c r="B42" s="81"/>
      <c r="C42" s="82" t="s">
        <v>220</v>
      </c>
      <c r="D42" s="82"/>
      <c r="E42" s="82"/>
      <c r="F42" s="82"/>
      <c r="G42" s="82"/>
      <c r="H42" s="82"/>
      <c r="I42" s="77"/>
      <c r="J42" s="77"/>
      <c r="K42" s="77"/>
      <c r="L42" s="77"/>
      <c r="M42" s="83"/>
    </row>
    <row r="43" spans="2:13" ht="10.15" customHeight="1">
      <c r="B43" s="81"/>
      <c r="C43" s="82"/>
      <c r="D43" s="82"/>
      <c r="E43" s="82"/>
      <c r="F43" s="82"/>
      <c r="G43" s="82"/>
      <c r="H43" s="82"/>
      <c r="I43" s="77"/>
      <c r="J43" s="77"/>
      <c r="K43" s="77"/>
      <c r="L43" s="77"/>
      <c r="M43" s="83"/>
    </row>
    <row r="44" spans="2:13" ht="10.15" customHeight="1">
      <c r="B44" s="81"/>
      <c r="C44" s="84" t="s">
        <v>129</v>
      </c>
      <c r="D44" s="500" t="s">
        <v>409</v>
      </c>
      <c r="E44" s="500"/>
      <c r="F44" s="500"/>
      <c r="G44" s="500"/>
      <c r="H44" s="500"/>
      <c r="I44" s="500"/>
      <c r="J44" s="500"/>
      <c r="K44" s="500"/>
      <c r="L44" s="500"/>
      <c r="M44" s="83"/>
    </row>
    <row r="45" spans="2:13" ht="10.15" customHeight="1">
      <c r="B45" s="81"/>
      <c r="C45" s="82"/>
      <c r="D45" s="82"/>
      <c r="E45" s="82"/>
      <c r="F45" s="82"/>
      <c r="G45" s="82"/>
      <c r="H45" s="82"/>
      <c r="I45" s="77"/>
      <c r="J45" s="77"/>
      <c r="K45" s="77"/>
      <c r="L45" s="77"/>
      <c r="M45" s="83"/>
    </row>
    <row r="46" spans="2:13" ht="20.45" customHeight="1">
      <c r="B46" s="81"/>
      <c r="C46" s="84" t="s">
        <v>130</v>
      </c>
      <c r="D46" s="500" t="s">
        <v>547</v>
      </c>
      <c r="E46" s="500"/>
      <c r="F46" s="500"/>
      <c r="G46" s="500"/>
      <c r="H46" s="500"/>
      <c r="I46" s="500"/>
      <c r="J46" s="500"/>
      <c r="K46" s="500"/>
      <c r="L46" s="500"/>
      <c r="M46" s="83"/>
    </row>
    <row r="47" spans="2:13" ht="10.15" customHeight="1">
      <c r="B47" s="81"/>
      <c r="C47" s="82"/>
      <c r="D47" s="82"/>
      <c r="E47" s="82"/>
      <c r="F47" s="82"/>
      <c r="G47" s="82"/>
      <c r="H47" s="82"/>
      <c r="I47" s="77"/>
      <c r="J47" s="77"/>
      <c r="K47" s="77"/>
      <c r="L47" s="77"/>
      <c r="M47" s="83"/>
    </row>
    <row r="48" spans="2:13" ht="10.15" customHeight="1">
      <c r="B48" s="81"/>
      <c r="C48" s="84" t="s">
        <v>131</v>
      </c>
      <c r="D48" s="500" t="s">
        <v>571</v>
      </c>
      <c r="E48" s="500"/>
      <c r="F48" s="500"/>
      <c r="G48" s="500"/>
      <c r="H48" s="500"/>
      <c r="I48" s="500"/>
      <c r="J48" s="500"/>
      <c r="K48" s="500"/>
      <c r="L48" s="500"/>
      <c r="M48" s="83"/>
    </row>
    <row r="49" spans="2:13" ht="10.15" customHeight="1" thickBot="1">
      <c r="B49" s="86"/>
      <c r="C49" s="87"/>
      <c r="D49" s="87"/>
      <c r="E49" s="87"/>
      <c r="F49" s="87"/>
      <c r="G49" s="87"/>
      <c r="H49" s="87"/>
      <c r="I49" s="87"/>
      <c r="J49" s="87"/>
      <c r="K49" s="87"/>
      <c r="L49" s="87"/>
      <c r="M49" s="88"/>
    </row>
    <row r="50" spans="2:13" ht="10.15" customHeight="1" thickBot="1">
      <c r="B50" s="89"/>
      <c r="C50" s="89"/>
      <c r="D50" s="89"/>
      <c r="E50" s="89"/>
      <c r="F50" s="89"/>
      <c r="G50" s="89"/>
      <c r="H50" s="89"/>
      <c r="I50" s="89"/>
      <c r="J50" s="89"/>
      <c r="K50" s="89"/>
      <c r="L50" s="89"/>
      <c r="M50" s="89"/>
    </row>
    <row r="51" spans="2:13" ht="10.15" customHeight="1">
      <c r="B51" s="78"/>
      <c r="C51" s="79"/>
      <c r="D51" s="79"/>
      <c r="E51" s="79"/>
      <c r="F51" s="79"/>
      <c r="G51" s="79"/>
      <c r="H51" s="79"/>
      <c r="I51" s="79"/>
      <c r="J51" s="79"/>
      <c r="K51" s="79"/>
      <c r="L51" s="79"/>
      <c r="M51" s="80"/>
    </row>
    <row r="52" spans="2:13" ht="10.15" customHeight="1">
      <c r="B52" s="81"/>
      <c r="C52" s="82" t="s">
        <v>715</v>
      </c>
      <c r="D52" s="82"/>
      <c r="E52" s="82"/>
      <c r="F52" s="82"/>
      <c r="G52" s="82"/>
      <c r="H52" s="82"/>
      <c r="I52" s="77"/>
      <c r="J52" s="77"/>
      <c r="K52" s="77"/>
      <c r="L52" s="77"/>
      <c r="M52" s="83"/>
    </row>
    <row r="53" spans="2:13" ht="10.15" customHeight="1">
      <c r="B53" s="81"/>
      <c r="C53" s="82"/>
      <c r="D53" s="82"/>
      <c r="E53" s="82"/>
      <c r="F53" s="82"/>
      <c r="G53" s="82"/>
      <c r="H53" s="82"/>
      <c r="I53" s="77"/>
      <c r="J53" s="77"/>
      <c r="K53" s="77"/>
      <c r="L53" s="77"/>
      <c r="M53" s="83"/>
    </row>
    <row r="54" spans="2:13" ht="22.9" customHeight="1">
      <c r="B54" s="81"/>
      <c r="C54" s="500" t="s">
        <v>726</v>
      </c>
      <c r="D54" s="500"/>
      <c r="E54" s="500"/>
      <c r="F54" s="500"/>
      <c r="G54" s="500"/>
      <c r="H54" s="500"/>
      <c r="I54" s="500"/>
      <c r="J54" s="500"/>
      <c r="K54" s="500"/>
      <c r="L54" s="500"/>
      <c r="M54" s="83"/>
    </row>
    <row r="55" spans="2:13" ht="10.15" customHeight="1">
      <c r="B55" s="81"/>
      <c r="C55" s="447"/>
      <c r="D55" s="448"/>
      <c r="E55" s="82"/>
      <c r="F55" s="82"/>
      <c r="G55" s="82"/>
      <c r="H55" s="82"/>
      <c r="I55" s="77"/>
      <c r="J55" s="77"/>
      <c r="K55" s="77"/>
      <c r="L55" s="77"/>
      <c r="M55" s="83"/>
    </row>
    <row r="56" spans="2:13" ht="10.15" customHeight="1">
      <c r="B56" s="81"/>
      <c r="C56" s="449"/>
      <c r="D56" s="468"/>
      <c r="E56" s="82"/>
      <c r="F56" s="82"/>
      <c r="G56" s="82"/>
      <c r="H56" s="82"/>
      <c r="I56" s="77"/>
      <c r="J56" s="77"/>
      <c r="K56" s="77"/>
      <c r="L56" s="77"/>
      <c r="M56" s="83"/>
    </row>
    <row r="57" spans="2:13" ht="10.15" customHeight="1">
      <c r="B57" s="81"/>
      <c r="C57" s="449"/>
      <c r="D57" s="450"/>
      <c r="E57" s="82"/>
      <c r="F57" s="82"/>
      <c r="G57" s="82"/>
      <c r="H57" s="82"/>
      <c r="I57" s="446"/>
      <c r="J57" s="446"/>
      <c r="K57" s="446"/>
      <c r="L57" s="446"/>
      <c r="M57" s="83"/>
    </row>
    <row r="58" spans="2:13" ht="10.15" customHeight="1">
      <c r="B58" s="81"/>
      <c r="C58" s="451"/>
      <c r="D58" s="452"/>
      <c r="E58" s="90"/>
      <c r="F58" s="90"/>
      <c r="G58" s="90"/>
      <c r="H58" s="90"/>
      <c r="I58" s="90"/>
      <c r="J58" s="90"/>
      <c r="K58" s="90"/>
      <c r="L58" s="90"/>
      <c r="M58" s="83"/>
    </row>
    <row r="59" spans="2:13" ht="10.15" customHeight="1">
      <c r="B59" s="81"/>
      <c r="C59" s="453"/>
      <c r="D59" s="454"/>
      <c r="E59" s="82"/>
      <c r="F59" s="82"/>
      <c r="G59" s="82"/>
      <c r="H59" s="82"/>
      <c r="I59" s="446"/>
      <c r="J59" s="446"/>
      <c r="K59" s="446"/>
      <c r="L59" s="446"/>
      <c r="M59" s="83"/>
    </row>
    <row r="60" spans="2:13" ht="10.15" customHeight="1" thickBot="1">
      <c r="B60" s="86"/>
      <c r="C60" s="87"/>
      <c r="D60" s="87"/>
      <c r="E60" s="87"/>
      <c r="F60" s="87"/>
      <c r="G60" s="87"/>
      <c r="H60" s="87"/>
      <c r="I60" s="87"/>
      <c r="J60" s="87"/>
      <c r="K60" s="87"/>
      <c r="L60" s="87"/>
      <c r="M60" s="88"/>
    </row>
    <row r="61" spans="2:13" ht="10.15" customHeight="1">
      <c r="B61" s="89"/>
      <c r="C61" s="89"/>
      <c r="D61" s="89"/>
      <c r="E61" s="89"/>
      <c r="F61" s="89"/>
      <c r="G61" s="89"/>
      <c r="H61" s="89"/>
      <c r="I61" s="89"/>
      <c r="J61" s="89"/>
      <c r="K61" s="89"/>
      <c r="L61" s="89"/>
      <c r="M61" s="89"/>
    </row>
    <row r="62" spans="2:13" ht="10.15" customHeight="1">
      <c r="B62" s="89"/>
      <c r="C62" s="89"/>
      <c r="D62" s="89"/>
      <c r="E62" s="89"/>
      <c r="F62" s="89"/>
      <c r="G62" s="89"/>
      <c r="H62" s="89"/>
      <c r="I62" s="89"/>
      <c r="J62" s="89"/>
      <c r="K62" s="89"/>
      <c r="L62" s="89"/>
      <c r="M62" s="89"/>
    </row>
    <row r="63" spans="2:13" ht="10.15" customHeight="1">
      <c r="B63" s="89"/>
      <c r="C63" s="89"/>
      <c r="D63" s="89"/>
      <c r="E63" s="89"/>
      <c r="F63" s="89"/>
      <c r="G63" s="89"/>
      <c r="H63" s="89"/>
      <c r="I63" s="89"/>
      <c r="J63" s="89"/>
      <c r="K63" s="89"/>
      <c r="L63" s="89"/>
      <c r="M63" s="89"/>
    </row>
    <row r="64" spans="2:13" ht="10.15" customHeight="1" thickBot="1">
      <c r="B64" s="89"/>
      <c r="C64" s="89"/>
      <c r="D64" s="89"/>
      <c r="E64" s="89"/>
      <c r="F64" s="89"/>
      <c r="G64" s="89"/>
      <c r="H64" s="89"/>
      <c r="I64" s="89"/>
      <c r="J64" s="89"/>
      <c r="K64" s="89"/>
      <c r="L64" s="89"/>
      <c r="M64" s="89"/>
    </row>
    <row r="65" spans="2:13" ht="10.15" customHeight="1">
      <c r="B65" s="78"/>
      <c r="C65" s="79"/>
      <c r="D65" s="79"/>
      <c r="E65" s="79"/>
      <c r="F65" s="79"/>
      <c r="G65" s="79"/>
      <c r="H65" s="79"/>
      <c r="I65" s="79"/>
      <c r="J65" s="79"/>
      <c r="K65" s="79"/>
      <c r="L65" s="79"/>
      <c r="M65" s="80"/>
    </row>
    <row r="66" spans="2:13" ht="10.15" customHeight="1">
      <c r="B66" s="81"/>
      <c r="C66" s="82" t="s">
        <v>221</v>
      </c>
      <c r="D66" s="82"/>
      <c r="E66" s="82"/>
      <c r="F66" s="82"/>
      <c r="G66" s="82"/>
      <c r="H66" s="82"/>
      <c r="I66" s="77"/>
      <c r="J66" s="77"/>
      <c r="K66" s="77"/>
      <c r="L66" s="77"/>
      <c r="M66" s="83"/>
    </row>
    <row r="67" spans="2:13" ht="10.15" customHeight="1">
      <c r="B67" s="81"/>
      <c r="C67" s="82"/>
      <c r="D67" s="82"/>
      <c r="E67" s="82"/>
      <c r="F67" s="82"/>
      <c r="G67" s="82"/>
      <c r="H67" s="82"/>
      <c r="I67" s="77"/>
      <c r="J67" s="77"/>
      <c r="K67" s="77"/>
      <c r="L67" s="77"/>
      <c r="M67" s="83"/>
    </row>
    <row r="68" spans="2:13" ht="10.15" customHeight="1">
      <c r="B68" s="81"/>
      <c r="C68" s="501" t="s">
        <v>7</v>
      </c>
      <c r="D68" s="502"/>
      <c r="E68" s="502"/>
      <c r="F68" s="503"/>
      <c r="G68" s="501" t="s">
        <v>104</v>
      </c>
      <c r="H68" s="502"/>
      <c r="I68" s="502"/>
      <c r="J68" s="502"/>
      <c r="K68" s="502"/>
      <c r="L68" s="503"/>
      <c r="M68" s="83"/>
    </row>
    <row r="69" spans="2:13" ht="10.15" customHeight="1">
      <c r="B69" s="81"/>
      <c r="C69" s="480" t="s">
        <v>269</v>
      </c>
      <c r="D69" s="479"/>
      <c r="E69" s="477"/>
      <c r="F69" s="478"/>
      <c r="G69" s="516" t="s">
        <v>264</v>
      </c>
      <c r="H69" s="516"/>
      <c r="I69" s="516"/>
      <c r="J69" s="516"/>
      <c r="K69" s="516"/>
      <c r="L69" s="516"/>
      <c r="M69" s="83"/>
    </row>
    <row r="70" spans="2:13" ht="10.15" customHeight="1">
      <c r="B70" s="81"/>
      <c r="C70" s="480" t="s">
        <v>272</v>
      </c>
      <c r="D70" s="479"/>
      <c r="E70" s="477"/>
      <c r="F70" s="478"/>
      <c r="G70" s="516" t="s">
        <v>266</v>
      </c>
      <c r="H70" s="516"/>
      <c r="I70" s="516"/>
      <c r="J70" s="516"/>
      <c r="K70" s="516"/>
      <c r="L70" s="516"/>
      <c r="M70" s="83"/>
    </row>
    <row r="71" spans="2:13" ht="30.6" customHeight="1">
      <c r="B71" s="81"/>
      <c r="C71" s="480" t="s">
        <v>271</v>
      </c>
      <c r="D71" s="479"/>
      <c r="E71" s="477"/>
      <c r="F71" s="478"/>
      <c r="G71" s="516" t="s">
        <v>273</v>
      </c>
      <c r="H71" s="516"/>
      <c r="I71" s="516"/>
      <c r="J71" s="516"/>
      <c r="K71" s="516"/>
      <c r="L71" s="516"/>
      <c r="M71" s="83"/>
    </row>
    <row r="72" spans="2:13" ht="41.45" customHeight="1">
      <c r="B72" s="81"/>
      <c r="C72" s="480" t="s">
        <v>13</v>
      </c>
      <c r="D72" s="479"/>
      <c r="E72" s="477"/>
      <c r="F72" s="478"/>
      <c r="G72" s="516" t="s">
        <v>267</v>
      </c>
      <c r="H72" s="516"/>
      <c r="I72" s="516"/>
      <c r="J72" s="516"/>
      <c r="K72" s="516"/>
      <c r="L72" s="516"/>
      <c r="M72" s="83"/>
    </row>
    <row r="73" spans="2:13" ht="52.15" customHeight="1">
      <c r="B73" s="81"/>
      <c r="C73" s="480" t="s">
        <v>14</v>
      </c>
      <c r="D73" s="479"/>
      <c r="E73" s="477"/>
      <c r="F73" s="478"/>
      <c r="G73" s="516" t="s">
        <v>274</v>
      </c>
      <c r="H73" s="516"/>
      <c r="I73" s="516"/>
      <c r="J73" s="516"/>
      <c r="K73" s="516"/>
      <c r="L73" s="516"/>
      <c r="M73" s="83"/>
    </row>
    <row r="74" spans="2:13" ht="10.15" customHeight="1">
      <c r="B74" s="81"/>
      <c r="C74" s="481" t="s">
        <v>237</v>
      </c>
      <c r="D74" s="482"/>
      <c r="E74" s="483"/>
      <c r="F74" s="484"/>
      <c r="G74" s="516" t="s">
        <v>253</v>
      </c>
      <c r="H74" s="516"/>
      <c r="I74" s="516"/>
      <c r="J74" s="516"/>
      <c r="K74" s="516"/>
      <c r="L74" s="516"/>
      <c r="M74" s="83"/>
    </row>
    <row r="75" spans="2:13" ht="10.15" customHeight="1">
      <c r="B75" s="81"/>
      <c r="C75" s="480" t="s">
        <v>268</v>
      </c>
      <c r="D75" s="479"/>
      <c r="E75" s="477"/>
      <c r="F75" s="478"/>
      <c r="G75" s="516" t="s">
        <v>263</v>
      </c>
      <c r="H75" s="516"/>
      <c r="I75" s="516"/>
      <c r="J75" s="516"/>
      <c r="K75" s="516"/>
      <c r="L75" s="516"/>
      <c r="M75" s="83"/>
    </row>
    <row r="76" spans="2:13" ht="10.15" customHeight="1">
      <c r="B76" s="81"/>
      <c r="C76" s="481" t="s">
        <v>694</v>
      </c>
      <c r="D76" s="485"/>
      <c r="E76" s="483"/>
      <c r="F76" s="484"/>
      <c r="G76" s="516" t="s">
        <v>592</v>
      </c>
      <c r="H76" s="516"/>
      <c r="I76" s="516"/>
      <c r="J76" s="516"/>
      <c r="K76" s="516"/>
      <c r="L76" s="516"/>
      <c r="M76" s="83"/>
    </row>
    <row r="77" spans="2:13" ht="20.45" customHeight="1">
      <c r="B77" s="81"/>
      <c r="C77" s="480" t="s">
        <v>372</v>
      </c>
      <c r="D77" s="479"/>
      <c r="E77" s="477"/>
      <c r="F77" s="478"/>
      <c r="G77" s="516" t="s">
        <v>720</v>
      </c>
      <c r="H77" s="516"/>
      <c r="I77" s="516"/>
      <c r="J77" s="516"/>
      <c r="K77" s="516"/>
      <c r="L77" s="516"/>
      <c r="M77" s="83"/>
    </row>
    <row r="78" spans="2:13" ht="20.45" customHeight="1">
      <c r="B78" s="81"/>
      <c r="C78" s="481" t="s">
        <v>227</v>
      </c>
      <c r="D78" s="482"/>
      <c r="E78" s="483"/>
      <c r="F78" s="484"/>
      <c r="G78" s="516" t="s">
        <v>244</v>
      </c>
      <c r="H78" s="516"/>
      <c r="I78" s="516"/>
      <c r="J78" s="516"/>
      <c r="K78" s="516"/>
      <c r="L78" s="516"/>
      <c r="M78" s="83"/>
    </row>
    <row r="79" spans="2:13" ht="30.6" customHeight="1">
      <c r="B79" s="81"/>
      <c r="C79" s="481" t="s">
        <v>238</v>
      </c>
      <c r="D79" s="482"/>
      <c r="E79" s="483"/>
      <c r="F79" s="484"/>
      <c r="G79" s="516" t="s">
        <v>254</v>
      </c>
      <c r="H79" s="516"/>
      <c r="I79" s="516"/>
      <c r="J79" s="516"/>
      <c r="K79" s="516"/>
      <c r="L79" s="516"/>
      <c r="M79" s="83"/>
    </row>
    <row r="80" spans="2:13" ht="10.15" customHeight="1">
      <c r="B80" s="81"/>
      <c r="C80" s="480" t="s">
        <v>579</v>
      </c>
      <c r="D80" s="479"/>
      <c r="E80" s="477"/>
      <c r="F80" s="478"/>
      <c r="G80" s="516" t="s">
        <v>276</v>
      </c>
      <c r="H80" s="516"/>
      <c r="I80" s="516"/>
      <c r="J80" s="516"/>
      <c r="K80" s="516"/>
      <c r="L80" s="516"/>
      <c r="M80" s="83"/>
    </row>
    <row r="81" spans="2:13" ht="10.15" customHeight="1">
      <c r="B81" s="81"/>
      <c r="C81" s="481" t="s">
        <v>230</v>
      </c>
      <c r="D81" s="482"/>
      <c r="E81" s="483"/>
      <c r="F81" s="484"/>
      <c r="G81" s="516" t="s">
        <v>247</v>
      </c>
      <c r="H81" s="516"/>
      <c r="I81" s="516"/>
      <c r="J81" s="516"/>
      <c r="K81" s="516"/>
      <c r="L81" s="516"/>
      <c r="M81" s="83"/>
    </row>
    <row r="82" spans="2:13" ht="10.15" customHeight="1">
      <c r="B82" s="81"/>
      <c r="C82" s="480" t="s">
        <v>59</v>
      </c>
      <c r="D82" s="479"/>
      <c r="E82" s="477"/>
      <c r="F82" s="478"/>
      <c r="G82" s="516" t="s">
        <v>278</v>
      </c>
      <c r="H82" s="516"/>
      <c r="I82" s="516"/>
      <c r="J82" s="516"/>
      <c r="K82" s="516"/>
      <c r="L82" s="516"/>
      <c r="M82" s="83"/>
    </row>
    <row r="83" spans="2:13" ht="20.45" customHeight="1">
      <c r="B83" s="81"/>
      <c r="C83" s="481" t="s">
        <v>59</v>
      </c>
      <c r="D83" s="485"/>
      <c r="E83" s="483"/>
      <c r="F83" s="484"/>
      <c r="G83" s="516" t="s">
        <v>257</v>
      </c>
      <c r="H83" s="516"/>
      <c r="I83" s="516"/>
      <c r="J83" s="516"/>
      <c r="K83" s="516"/>
      <c r="L83" s="516"/>
      <c r="M83" s="83"/>
    </row>
    <row r="84" spans="2:13" ht="10.15" customHeight="1">
      <c r="B84" s="81"/>
      <c r="C84" s="481" t="s">
        <v>588</v>
      </c>
      <c r="D84" s="485"/>
      <c r="E84" s="483"/>
      <c r="F84" s="484"/>
      <c r="G84" s="516" t="s">
        <v>589</v>
      </c>
      <c r="H84" s="516"/>
      <c r="I84" s="516"/>
      <c r="J84" s="516"/>
      <c r="K84" s="516"/>
      <c r="L84" s="516"/>
      <c r="M84" s="83"/>
    </row>
    <row r="85" spans="2:13" ht="20.45" customHeight="1">
      <c r="B85" s="81"/>
      <c r="C85" s="480" t="s">
        <v>583</v>
      </c>
      <c r="D85" s="482"/>
      <c r="E85" s="483"/>
      <c r="F85" s="484"/>
      <c r="G85" s="516" t="s">
        <v>584</v>
      </c>
      <c r="H85" s="516"/>
      <c r="I85" s="516"/>
      <c r="J85" s="516"/>
      <c r="K85" s="516"/>
      <c r="L85" s="516"/>
      <c r="M85" s="83"/>
    </row>
    <row r="86" spans="2:13" ht="10.15" customHeight="1">
      <c r="B86" s="81"/>
      <c r="C86" s="480" t="s">
        <v>234</v>
      </c>
      <c r="D86" s="482"/>
      <c r="E86" s="483"/>
      <c r="F86" s="484"/>
      <c r="G86" s="516" t="s">
        <v>251</v>
      </c>
      <c r="H86" s="516"/>
      <c r="I86" s="516"/>
      <c r="J86" s="516"/>
      <c r="K86" s="516"/>
      <c r="L86" s="516"/>
      <c r="M86" s="83"/>
    </row>
    <row r="87" spans="2:13" ht="10.15" customHeight="1">
      <c r="B87" s="81"/>
      <c r="C87" s="480" t="s">
        <v>383</v>
      </c>
      <c r="D87" s="479"/>
      <c r="E87" s="477"/>
      <c r="F87" s="478"/>
      <c r="G87" s="516" t="s">
        <v>727</v>
      </c>
      <c r="H87" s="516"/>
      <c r="I87" s="516"/>
      <c r="J87" s="516"/>
      <c r="K87" s="516"/>
      <c r="L87" s="516"/>
      <c r="M87" s="83"/>
    </row>
    <row r="88" spans="2:13" ht="20.45" customHeight="1">
      <c r="B88" s="81"/>
      <c r="C88" s="480" t="s">
        <v>384</v>
      </c>
      <c r="D88" s="479"/>
      <c r="E88" s="477"/>
      <c r="F88" s="478"/>
      <c r="G88" s="516" t="s">
        <v>385</v>
      </c>
      <c r="H88" s="516"/>
      <c r="I88" s="516"/>
      <c r="J88" s="516"/>
      <c r="K88" s="516"/>
      <c r="L88" s="516"/>
      <c r="M88" s="83"/>
    </row>
    <row r="89" spans="2:13" ht="10.15" customHeight="1">
      <c r="B89" s="81"/>
      <c r="C89" s="480" t="s">
        <v>232</v>
      </c>
      <c r="D89" s="482"/>
      <c r="E89" s="483"/>
      <c r="F89" s="484"/>
      <c r="G89" s="516" t="s">
        <v>249</v>
      </c>
      <c r="H89" s="516"/>
      <c r="I89" s="516"/>
      <c r="J89" s="516"/>
      <c r="K89" s="516"/>
      <c r="L89" s="516"/>
      <c r="M89" s="83"/>
    </row>
    <row r="90" spans="2:13" ht="10.15" customHeight="1">
      <c r="B90" s="81"/>
      <c r="C90" s="480" t="s">
        <v>228</v>
      </c>
      <c r="D90" s="482"/>
      <c r="E90" s="483"/>
      <c r="F90" s="484"/>
      <c r="G90" s="516" t="s">
        <v>245</v>
      </c>
      <c r="H90" s="516"/>
      <c r="I90" s="516"/>
      <c r="J90" s="516"/>
      <c r="K90" s="516"/>
      <c r="L90" s="516"/>
      <c r="M90" s="83"/>
    </row>
    <row r="91" spans="2:13" ht="62.25" customHeight="1">
      <c r="B91" s="81"/>
      <c r="C91" s="481" t="s">
        <v>620</v>
      </c>
      <c r="D91" s="486"/>
      <c r="E91" s="487"/>
      <c r="F91" s="488"/>
      <c r="G91" s="516" t="s">
        <v>722</v>
      </c>
      <c r="H91" s="516"/>
      <c r="I91" s="516"/>
      <c r="J91" s="516"/>
      <c r="K91" s="516"/>
      <c r="L91" s="516"/>
      <c r="M91" s="83"/>
    </row>
    <row r="92" spans="2:13" ht="62.25" customHeight="1">
      <c r="B92" s="81"/>
      <c r="C92" s="481" t="s">
        <v>721</v>
      </c>
      <c r="D92" s="486"/>
      <c r="E92" s="487"/>
      <c r="F92" s="488"/>
      <c r="G92" s="516" t="s">
        <v>723</v>
      </c>
      <c r="H92" s="516"/>
      <c r="I92" s="516"/>
      <c r="J92" s="516"/>
      <c r="K92" s="516"/>
      <c r="L92" s="516"/>
      <c r="M92" s="83"/>
    </row>
    <row r="93" spans="2:13" ht="10.15" customHeight="1">
      <c r="B93" s="81"/>
      <c r="C93" s="481" t="s">
        <v>587</v>
      </c>
      <c r="D93" s="485"/>
      <c r="E93" s="483"/>
      <c r="F93" s="484"/>
      <c r="G93" s="516" t="s">
        <v>256</v>
      </c>
      <c r="H93" s="516"/>
      <c r="I93" s="516"/>
      <c r="J93" s="516"/>
      <c r="K93" s="516"/>
      <c r="L93" s="516"/>
      <c r="M93" s="83"/>
    </row>
    <row r="94" spans="2:13" ht="30.6" customHeight="1">
      <c r="B94" s="81"/>
      <c r="C94" s="481" t="s">
        <v>226</v>
      </c>
      <c r="D94" s="482"/>
      <c r="E94" s="483"/>
      <c r="F94" s="484"/>
      <c r="G94" s="516" t="s">
        <v>243</v>
      </c>
      <c r="H94" s="516"/>
      <c r="I94" s="516"/>
      <c r="J94" s="516"/>
      <c r="K94" s="516"/>
      <c r="L94" s="516"/>
      <c r="M94" s="83"/>
    </row>
    <row r="95" spans="2:13" ht="20.45" customHeight="1">
      <c r="B95" s="81"/>
      <c r="C95" s="481" t="s">
        <v>239</v>
      </c>
      <c r="D95" s="485"/>
      <c r="E95" s="483"/>
      <c r="F95" s="484"/>
      <c r="G95" s="516" t="s">
        <v>255</v>
      </c>
      <c r="H95" s="516"/>
      <c r="I95" s="516"/>
      <c r="J95" s="516"/>
      <c r="K95" s="516"/>
      <c r="L95" s="516"/>
      <c r="M95" s="83"/>
    </row>
    <row r="96" spans="2:13" ht="10.15" customHeight="1">
      <c r="B96" s="81"/>
      <c r="C96" s="480" t="s">
        <v>580</v>
      </c>
      <c r="D96" s="479"/>
      <c r="E96" s="477"/>
      <c r="F96" s="478"/>
      <c r="G96" s="516" t="s">
        <v>277</v>
      </c>
      <c r="H96" s="516"/>
      <c r="I96" s="516"/>
      <c r="J96" s="516"/>
      <c r="K96" s="516"/>
      <c r="L96" s="516"/>
      <c r="M96" s="83"/>
    </row>
    <row r="97" spans="2:13" ht="10.15" customHeight="1">
      <c r="B97" s="81"/>
      <c r="C97" s="481" t="s">
        <v>231</v>
      </c>
      <c r="D97" s="482"/>
      <c r="E97" s="483"/>
      <c r="F97" s="484"/>
      <c r="G97" s="516" t="s">
        <v>248</v>
      </c>
      <c r="H97" s="516"/>
      <c r="I97" s="516"/>
      <c r="J97" s="516"/>
      <c r="K97" s="516"/>
      <c r="L97" s="516"/>
      <c r="M97" s="83"/>
    </row>
    <row r="98" spans="2:13" ht="10.15" customHeight="1">
      <c r="B98" s="81"/>
      <c r="C98" s="480" t="s">
        <v>55</v>
      </c>
      <c r="D98" s="479"/>
      <c r="E98" s="477"/>
      <c r="F98" s="478"/>
      <c r="G98" s="516" t="s">
        <v>279</v>
      </c>
      <c r="H98" s="516"/>
      <c r="I98" s="516"/>
      <c r="J98" s="516"/>
      <c r="K98" s="516"/>
      <c r="L98" s="516"/>
      <c r="M98" s="83"/>
    </row>
    <row r="99" spans="2:13" ht="20.45" customHeight="1">
      <c r="B99" s="81"/>
      <c r="C99" s="481" t="s">
        <v>55</v>
      </c>
      <c r="D99" s="485"/>
      <c r="E99" s="483"/>
      <c r="F99" s="484"/>
      <c r="G99" s="516" t="s">
        <v>258</v>
      </c>
      <c r="H99" s="516"/>
      <c r="I99" s="516"/>
      <c r="J99" s="516"/>
      <c r="K99" s="516"/>
      <c r="L99" s="516"/>
      <c r="M99" s="83"/>
    </row>
    <row r="100" spans="2:13" ht="10.15" customHeight="1">
      <c r="B100" s="81"/>
      <c r="C100" s="481" t="s">
        <v>590</v>
      </c>
      <c r="D100" s="485"/>
      <c r="E100" s="483"/>
      <c r="F100" s="484"/>
      <c r="G100" s="516" t="s">
        <v>591</v>
      </c>
      <c r="H100" s="516"/>
      <c r="I100" s="516"/>
      <c r="J100" s="516"/>
      <c r="K100" s="516"/>
      <c r="L100" s="516"/>
      <c r="M100" s="83"/>
    </row>
    <row r="101" spans="2:13" ht="20.45" customHeight="1">
      <c r="B101" s="81"/>
      <c r="C101" s="481" t="s">
        <v>585</v>
      </c>
      <c r="D101" s="482"/>
      <c r="E101" s="483"/>
      <c r="F101" s="484"/>
      <c r="G101" s="516" t="s">
        <v>586</v>
      </c>
      <c r="H101" s="516"/>
      <c r="I101" s="516"/>
      <c r="J101" s="516"/>
      <c r="K101" s="516"/>
      <c r="L101" s="516"/>
      <c r="M101" s="83"/>
    </row>
    <row r="102" spans="2:13" ht="10.15" customHeight="1">
      <c r="B102" s="81"/>
      <c r="C102" s="481" t="s">
        <v>235</v>
      </c>
      <c r="D102" s="482"/>
      <c r="E102" s="483"/>
      <c r="F102" s="484"/>
      <c r="G102" s="516" t="s">
        <v>252</v>
      </c>
      <c r="H102" s="516"/>
      <c r="I102" s="516"/>
      <c r="J102" s="516"/>
      <c r="K102" s="516"/>
      <c r="L102" s="516"/>
      <c r="M102" s="83"/>
    </row>
    <row r="103" spans="2:13" ht="10.15" customHeight="1">
      <c r="B103" s="81"/>
      <c r="C103" s="480" t="s">
        <v>233</v>
      </c>
      <c r="D103" s="482"/>
      <c r="E103" s="483"/>
      <c r="F103" s="484"/>
      <c r="G103" s="516" t="s">
        <v>250</v>
      </c>
      <c r="H103" s="516"/>
      <c r="I103" s="516"/>
      <c r="J103" s="516"/>
      <c r="K103" s="516"/>
      <c r="L103" s="516"/>
      <c r="M103" s="83"/>
    </row>
    <row r="104" spans="2:13" ht="10.15" customHeight="1">
      <c r="B104" s="81"/>
      <c r="C104" s="481" t="s">
        <v>229</v>
      </c>
      <c r="D104" s="482"/>
      <c r="E104" s="483"/>
      <c r="F104" s="484"/>
      <c r="G104" s="516" t="s">
        <v>246</v>
      </c>
      <c r="H104" s="516"/>
      <c r="I104" s="516"/>
      <c r="J104" s="516"/>
      <c r="K104" s="516"/>
      <c r="L104" s="516"/>
      <c r="M104" s="83"/>
    </row>
    <row r="105" spans="2:13" ht="20.45" customHeight="1">
      <c r="B105" s="81"/>
      <c r="C105" s="480" t="s">
        <v>270</v>
      </c>
      <c r="D105" s="479"/>
      <c r="E105" s="477"/>
      <c r="F105" s="478"/>
      <c r="G105" s="516" t="s">
        <v>265</v>
      </c>
      <c r="H105" s="516"/>
      <c r="I105" s="516"/>
      <c r="J105" s="516"/>
      <c r="K105" s="516"/>
      <c r="L105" s="516"/>
      <c r="M105" s="83"/>
    </row>
    <row r="106" spans="2:13" ht="10.15" customHeight="1">
      <c r="B106" s="81"/>
      <c r="C106" s="481" t="s">
        <v>240</v>
      </c>
      <c r="D106" s="485"/>
      <c r="E106" s="483"/>
      <c r="F106" s="484"/>
      <c r="G106" s="516" t="s">
        <v>260</v>
      </c>
      <c r="H106" s="516"/>
      <c r="I106" s="516"/>
      <c r="J106" s="516"/>
      <c r="K106" s="516"/>
      <c r="L106" s="516"/>
      <c r="M106" s="83"/>
    </row>
    <row r="107" spans="2:13" ht="10.15" customHeight="1">
      <c r="B107" s="81"/>
      <c r="C107" s="481" t="s">
        <v>241</v>
      </c>
      <c r="D107" s="485"/>
      <c r="E107" s="483"/>
      <c r="F107" s="484"/>
      <c r="G107" s="516" t="s">
        <v>713</v>
      </c>
      <c r="H107" s="516"/>
      <c r="I107" s="516"/>
      <c r="J107" s="516"/>
      <c r="K107" s="516"/>
      <c r="L107" s="516"/>
      <c r="M107" s="83"/>
    </row>
    <row r="108" spans="2:13" ht="10.15" customHeight="1">
      <c r="B108" s="81"/>
      <c r="C108" s="480" t="s">
        <v>70</v>
      </c>
      <c r="D108" s="479"/>
      <c r="E108" s="477"/>
      <c r="F108" s="478"/>
      <c r="G108" s="516" t="s">
        <v>262</v>
      </c>
      <c r="H108" s="516"/>
      <c r="I108" s="516"/>
      <c r="J108" s="516"/>
      <c r="K108" s="516"/>
      <c r="L108" s="516"/>
      <c r="M108" s="83"/>
    </row>
    <row r="109" spans="2:13" ht="10.15" customHeight="1">
      <c r="B109" s="81"/>
      <c r="C109" s="480" t="s">
        <v>402</v>
      </c>
      <c r="D109" s="479"/>
      <c r="E109" s="477"/>
      <c r="F109" s="478"/>
      <c r="G109" s="516" t="s">
        <v>275</v>
      </c>
      <c r="H109" s="516"/>
      <c r="I109" s="516"/>
      <c r="J109" s="516"/>
      <c r="K109" s="516"/>
      <c r="L109" s="516"/>
      <c r="M109" s="83"/>
    </row>
    <row r="110" spans="2:13" ht="10.15" customHeight="1">
      <c r="B110" s="81"/>
      <c r="C110" s="480" t="s">
        <v>58</v>
      </c>
      <c r="D110" s="479"/>
      <c r="E110" s="477"/>
      <c r="F110" s="478"/>
      <c r="G110" s="516" t="s">
        <v>261</v>
      </c>
      <c r="H110" s="516"/>
      <c r="I110" s="516"/>
      <c r="J110" s="516"/>
      <c r="K110" s="516"/>
      <c r="L110" s="516"/>
      <c r="M110" s="83"/>
    </row>
    <row r="111" spans="2:13" ht="10.15" customHeight="1">
      <c r="B111" s="81"/>
      <c r="C111" s="481" t="s">
        <v>236</v>
      </c>
      <c r="D111" s="482"/>
      <c r="E111" s="483"/>
      <c r="F111" s="484"/>
      <c r="G111" s="516" t="s">
        <v>597</v>
      </c>
      <c r="H111" s="516"/>
      <c r="I111" s="516"/>
      <c r="J111" s="516"/>
      <c r="K111" s="516"/>
      <c r="L111" s="516"/>
      <c r="M111" s="83"/>
    </row>
    <row r="112" spans="2:13" ht="10.15" customHeight="1">
      <c r="B112" s="81"/>
      <c r="C112" s="481" t="s">
        <v>581</v>
      </c>
      <c r="D112" s="482"/>
      <c r="E112" s="483"/>
      <c r="F112" s="484"/>
      <c r="G112" s="516" t="s">
        <v>582</v>
      </c>
      <c r="H112" s="516"/>
      <c r="I112" s="516"/>
      <c r="J112" s="516"/>
      <c r="K112" s="516"/>
      <c r="L112" s="516"/>
      <c r="M112" s="83"/>
    </row>
    <row r="113" spans="2:13" ht="83.65" customHeight="1">
      <c r="B113" s="81"/>
      <c r="C113" s="481" t="s">
        <v>280</v>
      </c>
      <c r="D113" s="485"/>
      <c r="E113" s="483"/>
      <c r="F113" s="484"/>
      <c r="G113" s="516" t="s">
        <v>259</v>
      </c>
      <c r="H113" s="516"/>
      <c r="I113" s="516"/>
      <c r="J113" s="516"/>
      <c r="K113" s="516"/>
      <c r="L113" s="516"/>
      <c r="M113" s="83"/>
    </row>
    <row r="114" spans="2:13" ht="10.15" customHeight="1" thickBot="1">
      <c r="B114" s="86"/>
      <c r="C114" s="87"/>
      <c r="D114" s="87"/>
      <c r="E114" s="87"/>
      <c r="F114" s="87"/>
      <c r="G114" s="87"/>
      <c r="H114" s="87"/>
      <c r="I114" s="87"/>
      <c r="J114" s="87"/>
      <c r="K114" s="87"/>
      <c r="L114" s="87"/>
      <c r="M114" s="88"/>
    </row>
    <row r="115" spans="2:13" ht="10.15" customHeight="1">
      <c r="D115" s="89"/>
      <c r="E115" s="89"/>
      <c r="F115" s="89"/>
      <c r="G115" s="89"/>
      <c r="H115" s="89"/>
      <c r="I115" s="89"/>
      <c r="J115" s="89"/>
      <c r="K115" s="89"/>
      <c r="L115" s="89"/>
    </row>
  </sheetData>
  <mergeCells count="81">
    <mergeCell ref="G112:L112"/>
    <mergeCell ref="G113:L113"/>
    <mergeCell ref="G69:L69"/>
    <mergeCell ref="G70:L70"/>
    <mergeCell ref="G71:L71"/>
    <mergeCell ref="G73:L73"/>
    <mergeCell ref="G75:L75"/>
    <mergeCell ref="G104:L104"/>
    <mergeCell ref="G105:L105"/>
    <mergeCell ref="G106:L106"/>
    <mergeCell ref="G107:L107"/>
    <mergeCell ref="G108:L108"/>
    <mergeCell ref="G109:L109"/>
    <mergeCell ref="G72:L72"/>
    <mergeCell ref="G74:L74"/>
    <mergeCell ref="G76:L76"/>
    <mergeCell ref="G77:L77"/>
    <mergeCell ref="G78:L78"/>
    <mergeCell ref="G79:L79"/>
    <mergeCell ref="G110:L110"/>
    <mergeCell ref="G111:L111"/>
    <mergeCell ref="G89:L89"/>
    <mergeCell ref="G90:L90"/>
    <mergeCell ref="G91:L91"/>
    <mergeCell ref="G97:L97"/>
    <mergeCell ref="G98:L98"/>
    <mergeCell ref="G99:L99"/>
    <mergeCell ref="G100:L100"/>
    <mergeCell ref="G101:L101"/>
    <mergeCell ref="G80:L80"/>
    <mergeCell ref="G81:L81"/>
    <mergeCell ref="G103:L103"/>
    <mergeCell ref="G82:L82"/>
    <mergeCell ref="G83:L83"/>
    <mergeCell ref="G84:L84"/>
    <mergeCell ref="G93:L93"/>
    <mergeCell ref="G94:L94"/>
    <mergeCell ref="G85:L85"/>
    <mergeCell ref="G95:L95"/>
    <mergeCell ref="G96:L96"/>
    <mergeCell ref="G102:L102"/>
    <mergeCell ref="G86:L86"/>
    <mergeCell ref="G87:L87"/>
    <mergeCell ref="G88:L88"/>
    <mergeCell ref="G92:L92"/>
    <mergeCell ref="C15:D15"/>
    <mergeCell ref="G15:L15"/>
    <mergeCell ref="C26:D26"/>
    <mergeCell ref="E26:F26"/>
    <mergeCell ref="G26:L26"/>
    <mergeCell ref="C18:D18"/>
    <mergeCell ref="G18:L18"/>
    <mergeCell ref="C24:D24"/>
    <mergeCell ref="E24:F24"/>
    <mergeCell ref="G24:L24"/>
    <mergeCell ref="C25:D25"/>
    <mergeCell ref="E25:F25"/>
    <mergeCell ref="G25:L25"/>
    <mergeCell ref="C16:D16"/>
    <mergeCell ref="G16:L16"/>
    <mergeCell ref="C17:D17"/>
    <mergeCell ref="B5:M5"/>
    <mergeCell ref="B6:M6"/>
    <mergeCell ref="B7:M7"/>
    <mergeCell ref="B8:M8"/>
    <mergeCell ref="B10:M10"/>
    <mergeCell ref="G17:L17"/>
    <mergeCell ref="D35:L35"/>
    <mergeCell ref="D38:L38"/>
    <mergeCell ref="C27:D27"/>
    <mergeCell ref="E27:F27"/>
    <mergeCell ref="G27:L27"/>
    <mergeCell ref="C28:D28"/>
    <mergeCell ref="E28:F28"/>
    <mergeCell ref="G28:L28"/>
    <mergeCell ref="D48:L48"/>
    <mergeCell ref="D44:L44"/>
    <mergeCell ref="D46:L46"/>
    <mergeCell ref="C54:L54"/>
    <mergeCell ref="G68:L68"/>
    <mergeCell ref="C68:F68"/>
  </mergeCells>
  <phoneticPr fontId="22" type="noConversion"/>
  <pageMargins left="0.7" right="0.7" top="0.75" bottom="0.75" header="0.3" footer="0.3"/>
  <pageSetup paperSize="9" scale="42" orientation="portrait" horizontalDpi="300" verticalDpi="300" r:id="rId1"/>
  <drawing r:id="rId2"/>
  <legacyDrawing r:id="rId3"/>
  <oleObjects>
    <mc:AlternateContent xmlns:mc="http://schemas.openxmlformats.org/markup-compatibility/2006">
      <mc:Choice Requires="x14">
        <oleObject progId="Worksheet" dvAspect="DVASPECT_ICON" shapeId="3086" r:id="rId4">
          <objectPr defaultSize="0" autoPict="0" r:id="rId5">
            <anchor moveWithCells="1">
              <from>
                <xdr:col>3</xdr:col>
                <xdr:colOff>19050</xdr:colOff>
                <xdr:row>54</xdr:row>
                <xdr:rowOff>19050</xdr:rowOff>
              </from>
              <to>
                <xdr:col>3</xdr:col>
                <xdr:colOff>847725</xdr:colOff>
                <xdr:row>58</xdr:row>
                <xdr:rowOff>76200</xdr:rowOff>
              </to>
            </anchor>
          </objectPr>
        </oleObject>
      </mc:Choice>
      <mc:Fallback>
        <oleObject progId="Worksheet" dvAspect="DVASPECT_ICON" shapeId="3086"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DAEEF3"/>
  </sheetPr>
  <dimension ref="A1: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92" customWidth="1"/>
    <col min="11" max="11" width="20.5703125" style="392" customWidth="1"/>
    <col min="12" max="13" width="15.5703125" style="392" customWidth="1"/>
    <col min="14" max="14" width="3.5703125" style="392" customWidth="1"/>
    <col min="15" max="15" width="15.5703125" style="195" customWidth="1"/>
    <col min="16" max="16" width="3.7109375" style="392" hidden="1" customWidth="1"/>
    <col min="17" max="19" width="15.5703125" style="392" hidden="1" customWidth="1"/>
    <col min="20" max="20" width="3.7109375" style="4" hidden="1" customWidth="1"/>
    <col min="21" max="21" width="15.5703125" style="195" hidden="1" customWidth="1"/>
    <col min="22" max="22" width="3.5703125" style="4" customWidth="1"/>
    <col min="23" max="23" width="3.5703125" style="303" customWidth="1"/>
    <col min="24" max="16384" width="8.7109375" style="391"/>
  </cols>
  <sheetData>
    <row r="1" spans="2:22" ht="10.15" customHeight="1">
      <c r="P1" s="392" t="s">
        <v>116</v>
      </c>
      <c r="Q1" s="392" t="s">
        <v>116</v>
      </c>
      <c r="R1" s="392" t="s">
        <v>116</v>
      </c>
      <c r="S1" s="392" t="s">
        <v>116</v>
      </c>
      <c r="T1" s="4" t="s">
        <v>116</v>
      </c>
      <c r="U1" s="195" t="s">
        <v>116</v>
      </c>
    </row>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&lt;L3.3S-x&gt;</v>
      </c>
      <c r="C5" s="1"/>
    </row>
    <row r="6" spans="2:22" ht="12.75">
      <c r="B6" s="1" t="s">
        <v>553</v>
      </c>
    </row>
    <row r="7" spans="2:22" ht="12.75">
      <c r="B7" s="181" t="s">
        <v>693</v>
      </c>
      <c r="E7" s="554" t="str">
        <f ca="1">IFERROR(VLOOKUP(MID(CELL("filename",A1),FIND("L3.3S-",CELL("filename",A1))+6,255),Index!$D$44:$E$67,2,FALSE),"[Please rename this tab in the format of &lt;L3.3S-x&gt;.]")</f>
        <v>[Please rename this tab in the format of &lt;L3.3S-x&gt;.]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388</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690</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2" t="s">
        <v>667</v>
      </c>
      <c r="F18" s="553"/>
      <c r="G18"/>
      <c r="H18"/>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c r="H19"/>
      <c r="J19" s="126"/>
      <c r="K19" s="126"/>
      <c r="L19" s="126"/>
      <c r="M19" s="126"/>
      <c r="N19" s="126"/>
      <c r="O19" s="209"/>
      <c r="P19" s="126"/>
      <c r="Q19" s="126"/>
      <c r="R19" s="126"/>
      <c r="S19" s="126"/>
      <c r="T19" s="11"/>
      <c r="U19" s="209"/>
      <c r="V19" s="16"/>
    </row>
    <row r="20" spans="1:23" ht="10.15" customHeight="1">
      <c r="B20" s="15"/>
      <c r="C20" s="11"/>
      <c r="D20" s="378" t="s">
        <v>365</v>
      </c>
      <c r="E20" s="557" t="s">
        <v>555</v>
      </c>
      <c r="F20" s="558"/>
      <c r="G20"/>
      <c r="H20"/>
      <c r="J20" s="126"/>
      <c r="K20" s="126"/>
      <c r="L20" s="126"/>
      <c r="M20" s="126"/>
      <c r="N20" s="126"/>
      <c r="O20" s="209"/>
      <c r="P20" s="126"/>
      <c r="Q20" s="126"/>
      <c r="R20" s="126"/>
      <c r="S20" s="126"/>
      <c r="T20" s="11"/>
      <c r="U20" s="209"/>
      <c r="V20" s="16"/>
    </row>
    <row r="21" spans="1:23" ht="10.15" customHeight="1">
      <c r="B21" s="15"/>
      <c r="C21" s="11"/>
      <c r="D21"/>
      <c r="E21"/>
      <c r="F21"/>
      <c r="G21"/>
      <c r="H21"/>
      <c r="J21" s="126"/>
      <c r="K21" s="126"/>
      <c r="L21" s="126"/>
      <c r="M21" s="126"/>
      <c r="N21" s="126"/>
      <c r="O21" s="209"/>
      <c r="P21" s="126"/>
      <c r="Q21" s="126"/>
      <c r="R21" s="126"/>
      <c r="S21" s="126"/>
      <c r="T21" s="11"/>
      <c r="U21" s="209"/>
      <c r="V21" s="16"/>
    </row>
    <row r="22" spans="1:23" ht="10.15" customHeight="1">
      <c r="B22" s="15"/>
      <c r="C22" s="11"/>
      <c r="D22" s="232" t="s">
        <v>678</v>
      </c>
      <c r="E22" s="11"/>
      <c r="F22" s="11"/>
      <c r="G22" s="11"/>
      <c r="H22" s="126"/>
      <c r="I22" s="126"/>
      <c r="J22" s="126"/>
      <c r="K22" s="126"/>
      <c r="L22" s="126"/>
      <c r="M22" s="126"/>
      <c r="N22" s="126"/>
      <c r="O22" s="209"/>
      <c r="P22" s="126"/>
      <c r="Q22" s="126"/>
      <c r="R22" s="126"/>
      <c r="S22" s="126"/>
      <c r="T22" s="11"/>
      <c r="U22" s="209"/>
      <c r="V22" s="16"/>
    </row>
    <row r="23" spans="1:23" ht="10.15" hidden="1" customHeight="1">
      <c r="A23" s="303" t="s">
        <v>116</v>
      </c>
      <c r="B23" s="15"/>
      <c r="C23" s="11"/>
      <c r="D23" s="232"/>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c r="R27"/>
      <c r="S27"/>
      <c r="T27"/>
      <c r="U27"/>
      <c r="V27" s="16"/>
    </row>
    <row r="28" spans="1:23" ht="10.15" customHeight="1">
      <c r="B28" s="15"/>
      <c r="C28" s="11"/>
      <c r="D28" s="96"/>
      <c r="E28" s="11"/>
      <c r="F28" s="11"/>
      <c r="G28" s="11"/>
      <c r="H28" s="184"/>
      <c r="I28" s="184"/>
      <c r="J28" s="233" t="s">
        <v>572</v>
      </c>
      <c r="K28" s="184"/>
      <c r="L28" s="184"/>
      <c r="M28" s="184"/>
      <c r="N28" s="126"/>
      <c r="O28" s="209"/>
      <c r="P28" s="126"/>
      <c r="Q28"/>
      <c r="R28"/>
      <c r="S28"/>
      <c r="T28"/>
      <c r="U28"/>
      <c r="V28" s="16"/>
    </row>
    <row r="29" spans="1:23" ht="10.15" customHeight="1">
      <c r="B29" s="15"/>
      <c r="C29" s="11"/>
      <c r="D29" s="2"/>
      <c r="E29" s="2"/>
      <c r="F29" s="2"/>
      <c r="G29" s="2"/>
      <c r="H29" s="185">
        <v>1</v>
      </c>
      <c r="I29" s="185">
        <v>2</v>
      </c>
      <c r="J29" s="185">
        <v>3</v>
      </c>
      <c r="K29" s="185">
        <v>4</v>
      </c>
      <c r="L29" s="185">
        <v>5</v>
      </c>
      <c r="M29" s="185">
        <v>6</v>
      </c>
      <c r="N29" s="126"/>
      <c r="O29" s="209"/>
      <c r="P29" s="126"/>
      <c r="Q29"/>
      <c r="R29"/>
      <c r="S29"/>
      <c r="T29"/>
      <c r="U29"/>
      <c r="V29" s="16"/>
    </row>
    <row r="30" spans="1:23" ht="41.45" customHeight="1">
      <c r="A30" s="349"/>
      <c r="B30" s="148"/>
      <c r="C30" s="35"/>
      <c r="D30" s="155" t="s">
        <v>0</v>
      </c>
      <c r="E30" s="188" t="s">
        <v>11</v>
      </c>
      <c r="F30" s="156"/>
      <c r="G30" s="11"/>
      <c r="H30" s="158" t="s">
        <v>58</v>
      </c>
      <c r="I30" s="158" t="s">
        <v>70</v>
      </c>
      <c r="J30" s="335" t="s">
        <v>371</v>
      </c>
      <c r="K30" s="158" t="s">
        <v>12</v>
      </c>
      <c r="L30" s="158" t="s">
        <v>13</v>
      </c>
      <c r="M30" s="158" t="s">
        <v>14</v>
      </c>
      <c r="N30" s="205"/>
      <c r="O30" s="158" t="s">
        <v>641</v>
      </c>
      <c r="P30" s="205"/>
      <c r="Q30"/>
      <c r="R30"/>
      <c r="S30"/>
      <c r="T30"/>
      <c r="U30"/>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c r="R31"/>
      <c r="S31"/>
      <c r="T31"/>
      <c r="U31"/>
      <c r="V31" s="16"/>
    </row>
    <row r="32" spans="1:23" ht="10.15" customHeight="1">
      <c r="B32" s="15"/>
      <c r="C32" s="11"/>
      <c r="D32" s="159" t="s">
        <v>1</v>
      </c>
      <c r="E32" s="160" t="s">
        <v>2</v>
      </c>
      <c r="F32" s="42"/>
      <c r="G32" s="11"/>
      <c r="H32" s="135"/>
      <c r="I32" s="135"/>
      <c r="J32" s="132"/>
      <c r="K32" s="132"/>
      <c r="L32" s="132"/>
      <c r="M32" s="132"/>
      <c r="N32" s="205"/>
      <c r="O32" s="197"/>
      <c r="P32" s="205"/>
      <c r="Q32"/>
      <c r="R32"/>
      <c r="S32"/>
      <c r="T32"/>
      <c r="U32"/>
      <c r="V32" s="16"/>
    </row>
    <row r="33" spans="2:22" ht="10.15" customHeight="1">
      <c r="B33" s="15"/>
      <c r="C33" s="11"/>
      <c r="D33" s="159"/>
      <c r="E33" s="160"/>
      <c r="F33" s="42" t="s">
        <v>360</v>
      </c>
      <c r="G33" s="11"/>
      <c r="H33" s="135"/>
      <c r="I33" s="135"/>
      <c r="J33" s="132"/>
      <c r="K33" s="132"/>
      <c r="L33" s="132"/>
      <c r="M33" s="132"/>
      <c r="N33" s="205"/>
      <c r="O33" s="197"/>
      <c r="P33" s="205"/>
      <c r="Q33"/>
      <c r="R33"/>
      <c r="S33"/>
      <c r="T33"/>
      <c r="U33"/>
      <c r="V33" s="16"/>
    </row>
    <row r="34" spans="2:22" ht="10.15" customHeight="1">
      <c r="B34" s="15"/>
      <c r="C34" s="11"/>
      <c r="D34" s="100"/>
      <c r="E34" s="41"/>
      <c r="F34" s="226" t="s">
        <v>3</v>
      </c>
      <c r="G34" s="11"/>
      <c r="H34" s="135"/>
      <c r="I34" s="135"/>
      <c r="J34" s="135"/>
      <c r="K34" s="135"/>
      <c r="L34" s="135"/>
      <c r="M34" s="135"/>
      <c r="N34" s="126"/>
      <c r="O34" s="198"/>
      <c r="P34" s="126"/>
      <c r="Q34"/>
      <c r="R34"/>
      <c r="S34"/>
      <c r="T34"/>
      <c r="U34"/>
      <c r="V34" s="16"/>
    </row>
    <row r="35" spans="2:22" ht="10.15" customHeight="1">
      <c r="B35" s="15"/>
      <c r="C35" s="11"/>
      <c r="D35" s="100"/>
      <c r="E35" s="41"/>
      <c r="F35" s="227" t="s">
        <v>4</v>
      </c>
      <c r="G35" s="11"/>
      <c r="H35" s="398"/>
      <c r="I35" s="398"/>
      <c r="J35" s="398"/>
      <c r="K35" s="398"/>
      <c r="L35" s="398"/>
      <c r="M35" s="398"/>
      <c r="N35" s="125"/>
      <c r="O35" s="199" t="str">
        <f ca="1">IF(OR(ISERROR(VLOOKUP($E$7,Index!$E$44:$G$67,2,FALSE)),ISERROR(J35/I35)),"OK",(IF(AND(J35/I35&gt;=VLOOKUP($E$7,Index!$E$44:$G$67,2,FALSE),OR(VLOOKUP($E$7,Index!$E$44:$G$67,3,FALSE)="",J35/I35&lt;=VLOOKUP($E$7,Index!$E$44:$G$67,3,FALSE))),"OK","ERROR")))</f>
        <v>OK</v>
      </c>
      <c r="P35" s="125"/>
      <c r="Q35"/>
      <c r="R35"/>
      <c r="S35"/>
      <c r="T35"/>
      <c r="U35"/>
      <c r="V35" s="16"/>
    </row>
    <row r="36" spans="2:22" ht="10.15" customHeight="1">
      <c r="B36" s="15"/>
      <c r="C36" s="11"/>
      <c r="D36" s="100"/>
      <c r="E36" s="41"/>
      <c r="F36" s="227" t="s">
        <v>5</v>
      </c>
      <c r="G36" s="11"/>
      <c r="H36" s="398"/>
      <c r="I36" s="398"/>
      <c r="J36" s="398"/>
      <c r="K36" s="398"/>
      <c r="L36" s="398"/>
      <c r="M36" s="398"/>
      <c r="N36" s="125"/>
      <c r="O36" s="199" t="str">
        <f ca="1">IF(OR(ISERROR(VLOOKUP($E$7,Index!$E$44:$G$67,2,FALSE)),ISERROR(J36/I36)),"OK",(IF(AND(J36/I36&gt;=VLOOKUP($E$7,Index!$E$44:$G$67,2,FALSE),OR(VLOOKUP($E$7,Index!$E$44:$G$67,3,FALSE)="",J36/I36&lt;=VLOOKUP($E$7,Index!$E$44:$G$67,3,FALSE))),"OK","ERROR")))</f>
        <v>OK</v>
      </c>
      <c r="P36" s="125"/>
      <c r="Q36"/>
      <c r="R36"/>
      <c r="S36"/>
      <c r="T36"/>
      <c r="U36"/>
      <c r="V36" s="16"/>
    </row>
    <row r="37" spans="2:22" ht="10.15" customHeight="1">
      <c r="B37" s="15"/>
      <c r="C37" s="11"/>
      <c r="D37" s="100"/>
      <c r="E37" s="41"/>
      <c r="F37" s="227" t="s">
        <v>6</v>
      </c>
      <c r="G37" s="11"/>
      <c r="H37" s="398"/>
      <c r="I37" s="398"/>
      <c r="J37" s="398"/>
      <c r="K37" s="398"/>
      <c r="L37" s="398"/>
      <c r="M37" s="398"/>
      <c r="N37" s="125"/>
      <c r="O37" s="199" t="str">
        <f ca="1">IF(OR(ISERROR(VLOOKUP($E$7,Index!$E$44:$G$67,2,FALSE)),ISERROR(J37/I37)),"OK",(IF(AND(J37/I37&gt;=VLOOKUP($E$7,Index!$E$44:$G$67,2,FALSE),OR(VLOOKUP($E$7,Index!$E$44:$G$67,3,FALSE)="",J37/I37&lt;=VLOOKUP($E$7,Index!$E$44:$G$67,3,FALSE))),"OK","ERROR")))</f>
        <v>OK</v>
      </c>
      <c r="P37" s="125"/>
      <c r="Q37"/>
      <c r="R37"/>
      <c r="S37"/>
      <c r="T37"/>
      <c r="U37"/>
      <c r="V37" s="16"/>
    </row>
    <row r="38" spans="2:22" ht="10.15" customHeight="1">
      <c r="B38" s="15"/>
      <c r="C38" s="11"/>
      <c r="D38" s="100"/>
      <c r="E38" s="41"/>
      <c r="F38" s="227" t="s">
        <v>7</v>
      </c>
      <c r="G38" s="11"/>
      <c r="H38" s="398"/>
      <c r="I38" s="398"/>
      <c r="J38" s="398"/>
      <c r="K38" s="398"/>
      <c r="L38" s="398"/>
      <c r="M38" s="398"/>
      <c r="N38" s="125"/>
      <c r="O38" s="199" t="str">
        <f ca="1">IF(OR(ISERROR(VLOOKUP($E$7,Index!$E$44:$G$67,2,FALSE)),ISERROR(J38/I38)),"OK",(IF(AND(J38/I38&gt;=VLOOKUP($E$7,Index!$E$44:$G$67,2,FALSE),OR(VLOOKUP($E$7,Index!$E$44:$G$67,3,FALSE)="",J38/I38&lt;=VLOOKUP($E$7,Index!$E$44:$G$67,3,FALSE))),"OK","ERROR")))</f>
        <v>OK</v>
      </c>
      <c r="P38" s="125"/>
      <c r="Q38"/>
      <c r="R38"/>
      <c r="S38"/>
      <c r="T38"/>
      <c r="U38"/>
      <c r="V38" s="16"/>
    </row>
    <row r="39" spans="2:22" ht="10.15" customHeight="1">
      <c r="B39" s="15"/>
      <c r="C39" s="11"/>
      <c r="D39" s="100"/>
      <c r="E39" s="41"/>
      <c r="F39" s="227" t="s">
        <v>8</v>
      </c>
      <c r="G39" s="11"/>
      <c r="H39" s="398"/>
      <c r="I39" s="398"/>
      <c r="J39" s="398"/>
      <c r="K39" s="398"/>
      <c r="L39" s="398"/>
      <c r="M39" s="398"/>
      <c r="N39" s="125"/>
      <c r="O39" s="199" t="str">
        <f ca="1">IF(OR(ISERROR(VLOOKUP($E$7,Index!$E$44:$G$67,2,FALSE)),ISERROR(J39/I39)),"OK",(IF(AND(J39/I39&gt;=VLOOKUP($E$7,Index!$E$44:$G$67,2,FALSE),OR(VLOOKUP($E$7,Index!$E$44:$G$67,3,FALSE)="",J39/I39&lt;=VLOOKUP($E$7,Index!$E$44:$G$67,3,FALSE))),"OK","ERROR")))</f>
        <v>OK</v>
      </c>
      <c r="P39" s="125"/>
      <c r="Q39"/>
      <c r="R39"/>
      <c r="S39"/>
      <c r="T39"/>
      <c r="U39"/>
      <c r="V39" s="16"/>
    </row>
    <row r="40" spans="2:22" ht="10.15" customHeight="1">
      <c r="B40" s="15"/>
      <c r="C40" s="11"/>
      <c r="D40" s="100"/>
      <c r="E40" s="41"/>
      <c r="F40" s="42"/>
      <c r="G40" s="11"/>
      <c r="H40" s="138"/>
      <c r="I40" s="138"/>
      <c r="J40" s="138"/>
      <c r="K40" s="138"/>
      <c r="L40" s="138"/>
      <c r="M40" s="138"/>
      <c r="N40" s="125"/>
      <c r="O40" s="213"/>
      <c r="P40" s="125"/>
      <c r="Q40"/>
      <c r="R40"/>
      <c r="S40"/>
      <c r="T40"/>
      <c r="U40"/>
      <c r="V40" s="16"/>
    </row>
    <row r="41" spans="2:22" ht="10.15" customHeight="1">
      <c r="B41" s="15"/>
      <c r="C41" s="11"/>
      <c r="D41" s="100"/>
      <c r="E41" s="41"/>
      <c r="F41" s="226" t="s">
        <v>9</v>
      </c>
      <c r="G41" s="11"/>
      <c r="H41" s="139"/>
      <c r="I41" s="139"/>
      <c r="J41" s="139"/>
      <c r="K41" s="139"/>
      <c r="L41" s="139"/>
      <c r="M41" s="139"/>
      <c r="N41" s="125"/>
      <c r="O41" s="200"/>
      <c r="P41" s="125"/>
      <c r="Q41"/>
      <c r="R41"/>
      <c r="S41"/>
      <c r="T41"/>
      <c r="U41"/>
      <c r="V41" s="16"/>
    </row>
    <row r="42" spans="2:22" ht="10.15" customHeight="1">
      <c r="B42" s="15"/>
      <c r="C42" s="11"/>
      <c r="D42" s="100"/>
      <c r="E42" s="41"/>
      <c r="F42" s="227" t="s">
        <v>10</v>
      </c>
      <c r="G42" s="11"/>
      <c r="H42" s="398"/>
      <c r="I42" s="398"/>
      <c r="J42" s="398"/>
      <c r="K42" s="398"/>
      <c r="L42" s="398"/>
      <c r="M42" s="398"/>
      <c r="N42" s="125"/>
      <c r="O42" s="199" t="str">
        <f ca="1">IF(OR(ISERROR(VLOOKUP($E$7,Index!$E$44:$G$67,2,FALSE)),ISERROR(J42/I42)),"OK",(IF(AND(J42/I42&gt;=VLOOKUP($E$7,Index!$E$44:$G$67,2,FALSE),OR(VLOOKUP($E$7,Index!$E$44:$G$67,3,FALSE)="",J42/I42&lt;=VLOOKUP($E$7,Index!$E$44:$G$67,3,FALSE))),"OK","ERROR")))</f>
        <v>OK</v>
      </c>
      <c r="P42" s="125"/>
      <c r="Q42"/>
      <c r="R42"/>
      <c r="S42"/>
      <c r="T42"/>
      <c r="U42"/>
      <c r="V42" s="16"/>
    </row>
    <row r="43" spans="2:22" ht="10.15" customHeight="1">
      <c r="B43" s="15"/>
      <c r="C43" s="11"/>
      <c r="D43" s="100"/>
      <c r="E43" s="41"/>
      <c r="F43" s="227" t="s">
        <v>22</v>
      </c>
      <c r="G43" s="11"/>
      <c r="H43" s="398"/>
      <c r="I43" s="398"/>
      <c r="J43" s="398"/>
      <c r="K43" s="398"/>
      <c r="L43" s="398"/>
      <c r="M43" s="398"/>
      <c r="N43" s="125"/>
      <c r="O43" s="199" t="str">
        <f ca="1">IF(OR(ISERROR(VLOOKUP($E$7,Index!$E$44:$G$67,2,FALSE)),ISERROR(J43/I43)),"OK",(IF(AND(J43/I43&gt;=VLOOKUP($E$7,Index!$E$44:$G$67,2,FALSE),OR(VLOOKUP($E$7,Index!$E$44:$G$67,3,FALSE)="",J43/I43&lt;=VLOOKUP($E$7,Index!$E$44:$G$67,3,FALSE))),"OK","ERROR")))</f>
        <v>OK</v>
      </c>
      <c r="P43" s="125"/>
      <c r="Q43"/>
      <c r="R43"/>
      <c r="S43"/>
      <c r="T43"/>
      <c r="U43"/>
      <c r="V43" s="16"/>
    </row>
    <row r="44" spans="2:22" ht="10.15" customHeight="1">
      <c r="B44" s="15"/>
      <c r="C44" s="11"/>
      <c r="D44" s="100"/>
      <c r="E44" s="41"/>
      <c r="F44" s="227" t="s">
        <v>23</v>
      </c>
      <c r="G44" s="11"/>
      <c r="H44" s="398"/>
      <c r="I44" s="398"/>
      <c r="J44" s="398"/>
      <c r="K44" s="402" t="s">
        <v>66</v>
      </c>
      <c r="L44" s="398"/>
      <c r="M44" s="398"/>
      <c r="N44" s="125"/>
      <c r="O44" s="199" t="str">
        <f ca="1">IF(OR(ISERROR(VLOOKUP($E$7,Index!$E$44:$G$67,2,FALSE)),ISERROR(J44/I44)),"OK",(IF(AND(J44/I44&gt;=VLOOKUP($E$7,Index!$E$44:$G$67,2,FALSE),OR(VLOOKUP($E$7,Index!$E$44:$G$67,3,FALSE)="",J44/I44&lt;=VLOOKUP($E$7,Index!$E$44:$G$67,3,FALSE))),"OK","ERROR")))</f>
        <v>OK</v>
      </c>
      <c r="P44" s="125"/>
      <c r="Q44"/>
      <c r="R44"/>
      <c r="S44"/>
      <c r="T44"/>
      <c r="U44"/>
      <c r="V44" s="16"/>
    </row>
    <row r="45" spans="2:22" ht="10.15" customHeight="1">
      <c r="B45" s="15"/>
      <c r="C45" s="11"/>
      <c r="D45" s="100"/>
      <c r="E45" s="41"/>
      <c r="F45" s="227" t="s">
        <v>57</v>
      </c>
      <c r="G45" s="11"/>
      <c r="H45" s="398"/>
      <c r="I45" s="398"/>
      <c r="J45" s="398"/>
      <c r="K45" s="402" t="s">
        <v>66</v>
      </c>
      <c r="L45" s="398"/>
      <c r="M45" s="398"/>
      <c r="N45" s="125"/>
      <c r="O45" s="199" t="str">
        <f ca="1">IF(OR(ISERROR(VLOOKUP($E$7,Index!$E$44:$G$67,2,FALSE)),ISERROR(J45/I45)),"OK",(IF(AND(J45/I45&gt;=VLOOKUP($E$7,Index!$E$44:$G$67,2,FALSE),OR(VLOOKUP($E$7,Index!$E$44:$G$67,3,FALSE)="",J45/I45&lt;=VLOOKUP($E$7,Index!$E$44:$G$67,3,FALSE))),"OK","ERROR")))</f>
        <v>OK</v>
      </c>
      <c r="P45" s="125"/>
      <c r="Q45"/>
      <c r="R45"/>
      <c r="S45"/>
      <c r="T45"/>
      <c r="U45"/>
      <c r="V45" s="16"/>
    </row>
    <row r="46" spans="2:22" ht="10.15" customHeight="1">
      <c r="B46" s="15"/>
      <c r="C46" s="11"/>
      <c r="D46" s="100"/>
      <c r="E46" s="41"/>
      <c r="F46" s="227" t="s">
        <v>32</v>
      </c>
      <c r="G46" s="11"/>
      <c r="H46" s="398"/>
      <c r="I46" s="398"/>
      <c r="J46" s="398"/>
      <c r="K46" s="402" t="s">
        <v>66</v>
      </c>
      <c r="L46" s="398"/>
      <c r="M46" s="398"/>
      <c r="N46" s="125"/>
      <c r="O46" s="199" t="str">
        <f ca="1">IF(OR(ISERROR(VLOOKUP($E$7,Index!$E$44:$G$67,2,FALSE)),ISERROR(J46/I46)),"OK",(IF(AND(J46/I46&gt;=VLOOKUP($E$7,Index!$E$44:$G$67,2,FALSE),OR(VLOOKUP($E$7,Index!$E$44:$G$67,3,FALSE)="",J46/I46&lt;=VLOOKUP($E$7,Index!$E$44:$G$67,3,FALSE))),"OK","ERROR")))</f>
        <v>OK</v>
      </c>
      <c r="P46" s="125"/>
      <c r="Q46"/>
      <c r="R46"/>
      <c r="S46"/>
      <c r="T46"/>
      <c r="U46"/>
      <c r="V46" s="16"/>
    </row>
    <row r="47" spans="2:22" ht="10.15" customHeight="1">
      <c r="B47" s="15"/>
      <c r="C47" s="11"/>
      <c r="D47" s="100"/>
      <c r="E47" s="41"/>
      <c r="F47" s="227" t="s">
        <v>8</v>
      </c>
      <c r="G47" s="11"/>
      <c r="H47" s="398"/>
      <c r="I47" s="398"/>
      <c r="J47" s="398"/>
      <c r="K47" s="398"/>
      <c r="L47" s="398"/>
      <c r="M47" s="398"/>
      <c r="N47" s="125"/>
      <c r="O47" s="199" t="str">
        <f ca="1">IF(OR(ISERROR(VLOOKUP($E$7,Index!$E$44:$G$67,2,FALSE)),ISERROR(J47/I47)),"OK",(IF(AND(J47/I47&gt;=VLOOKUP($E$7,Index!$E$44:$G$67,2,FALSE),OR(VLOOKUP($E$7,Index!$E$44:$G$67,3,FALSE)="",J47/I47&lt;=VLOOKUP($E$7,Index!$E$44:$G$67,3,FALSE))),"OK","ERROR")))</f>
        <v>OK</v>
      </c>
      <c r="P47" s="125"/>
      <c r="Q47"/>
      <c r="R47"/>
      <c r="S47"/>
      <c r="T47"/>
      <c r="U47"/>
      <c r="V47" s="16"/>
    </row>
    <row r="48" spans="2:22" ht="10.15" customHeight="1">
      <c r="B48" s="15"/>
      <c r="C48" s="11"/>
      <c r="D48" s="100"/>
      <c r="E48" s="41"/>
      <c r="F48" s="227"/>
      <c r="G48" s="11"/>
      <c r="H48" s="138"/>
      <c r="I48" s="138"/>
      <c r="J48" s="138"/>
      <c r="K48" s="138"/>
      <c r="L48" s="138"/>
      <c r="M48" s="138"/>
      <c r="N48" s="125"/>
      <c r="O48" s="213"/>
      <c r="P48" s="125"/>
      <c r="Q48"/>
      <c r="R48"/>
      <c r="S48"/>
      <c r="T48"/>
      <c r="U48"/>
      <c r="V48" s="16"/>
    </row>
    <row r="49" spans="2:22" ht="10.15" customHeight="1">
      <c r="B49" s="15"/>
      <c r="C49" s="11"/>
      <c r="D49" s="159"/>
      <c r="E49" s="160"/>
      <c r="F49" s="42" t="s">
        <v>361</v>
      </c>
      <c r="G49" s="11"/>
      <c r="H49" s="135"/>
      <c r="I49" s="135"/>
      <c r="J49" s="132"/>
      <c r="K49" s="132"/>
      <c r="L49" s="132"/>
      <c r="M49" s="132"/>
      <c r="N49" s="205"/>
      <c r="O49" s="197"/>
      <c r="P49" s="205"/>
      <c r="Q49"/>
      <c r="R49"/>
      <c r="S49"/>
      <c r="T49"/>
      <c r="U49"/>
      <c r="V49" s="16"/>
    </row>
    <row r="50" spans="2:22" ht="10.15" customHeight="1">
      <c r="B50" s="15"/>
      <c r="C50" s="11"/>
      <c r="D50" s="100"/>
      <c r="E50" s="41"/>
      <c r="F50" s="226" t="s">
        <v>3</v>
      </c>
      <c r="G50" s="11"/>
      <c r="H50" s="135"/>
      <c r="I50" s="135"/>
      <c r="J50" s="135"/>
      <c r="K50" s="135"/>
      <c r="L50" s="135"/>
      <c r="M50" s="135"/>
      <c r="N50" s="126"/>
      <c r="O50" s="198"/>
      <c r="P50" s="126"/>
      <c r="Q50"/>
      <c r="R50"/>
      <c r="S50"/>
      <c r="T50"/>
      <c r="U50"/>
      <c r="V50" s="16"/>
    </row>
    <row r="51" spans="2:22" ht="10.15" customHeight="1">
      <c r="B51" s="15"/>
      <c r="C51" s="11"/>
      <c r="D51" s="100"/>
      <c r="E51" s="41"/>
      <c r="F51" s="227" t="s">
        <v>4</v>
      </c>
      <c r="G51" s="11"/>
      <c r="H51" s="398"/>
      <c r="I51" s="398"/>
      <c r="J51" s="398"/>
      <c r="K51" s="398"/>
      <c r="L51" s="398"/>
      <c r="M51" s="398"/>
      <c r="N51" s="125"/>
      <c r="O51" s="199" t="str">
        <f ca="1">IF(OR(ISERROR(VLOOKUP($E$7,Index!$E$44:$G$67,2,FALSE)),ISERROR(J51/I51)),"OK",(IF(AND(J51/I51&gt;=VLOOKUP($E$7,Index!$E$44:$G$67,2,FALSE),OR(VLOOKUP($E$7,Index!$E$44:$G$67,3,FALSE)="",J51/I51&lt;=VLOOKUP($E$7,Index!$E$44:$G$67,3,FALSE))),"OK","ERROR")))</f>
        <v>OK</v>
      </c>
      <c r="P51" s="125"/>
      <c r="Q51"/>
      <c r="R51"/>
      <c r="S51"/>
      <c r="T51"/>
      <c r="U51"/>
      <c r="V51" s="16"/>
    </row>
    <row r="52" spans="2:22" ht="10.15" customHeight="1">
      <c r="B52" s="15"/>
      <c r="C52" s="11"/>
      <c r="D52" s="100"/>
      <c r="E52" s="41"/>
      <c r="F52" s="227" t="s">
        <v>5</v>
      </c>
      <c r="G52" s="11"/>
      <c r="H52" s="398"/>
      <c r="I52" s="398"/>
      <c r="J52" s="398"/>
      <c r="K52" s="398"/>
      <c r="L52" s="398"/>
      <c r="M52" s="398"/>
      <c r="N52" s="125"/>
      <c r="O52" s="199" t="str">
        <f ca="1">IF(OR(ISERROR(VLOOKUP($E$7,Index!$E$44:$G$67,2,FALSE)),ISERROR(J52/I52)),"OK",(IF(AND(J52/I52&gt;=VLOOKUP($E$7,Index!$E$44:$G$67,2,FALSE),OR(VLOOKUP($E$7,Index!$E$44:$G$67,3,FALSE)="",J52/I52&lt;=VLOOKUP($E$7,Index!$E$44:$G$67,3,FALSE))),"OK","ERROR")))</f>
        <v>OK</v>
      </c>
      <c r="P52" s="125"/>
      <c r="Q52"/>
      <c r="R52"/>
      <c r="S52"/>
      <c r="T52"/>
      <c r="U52"/>
      <c r="V52" s="16"/>
    </row>
    <row r="53" spans="2:22" ht="10.15" customHeight="1">
      <c r="B53" s="15"/>
      <c r="C53" s="11"/>
      <c r="D53" s="100"/>
      <c r="E53" s="41"/>
      <c r="F53" s="227" t="s">
        <v>6</v>
      </c>
      <c r="G53" s="11"/>
      <c r="H53" s="398"/>
      <c r="I53" s="398"/>
      <c r="J53" s="398"/>
      <c r="K53" s="398"/>
      <c r="L53" s="398"/>
      <c r="M53" s="398"/>
      <c r="N53" s="125"/>
      <c r="O53" s="199" t="str">
        <f ca="1">IF(OR(ISERROR(VLOOKUP($E$7,Index!$E$44:$G$67,2,FALSE)),ISERROR(J53/I53)),"OK",(IF(AND(J53/I53&gt;=VLOOKUP($E$7,Index!$E$44:$G$67,2,FALSE),OR(VLOOKUP($E$7,Index!$E$44:$G$67,3,FALSE)="",J53/I53&lt;=VLOOKUP($E$7,Index!$E$44:$G$67,3,FALSE))),"OK","ERROR")))</f>
        <v>OK</v>
      </c>
      <c r="P53" s="125"/>
      <c r="Q53"/>
      <c r="R53"/>
      <c r="S53"/>
      <c r="T53"/>
      <c r="U53"/>
      <c r="V53" s="16"/>
    </row>
    <row r="54" spans="2:22" ht="10.15" customHeight="1">
      <c r="B54" s="15"/>
      <c r="C54" s="11"/>
      <c r="D54" s="100"/>
      <c r="E54" s="41"/>
      <c r="F54" s="227" t="s">
        <v>7</v>
      </c>
      <c r="G54" s="11"/>
      <c r="H54" s="398"/>
      <c r="I54" s="398"/>
      <c r="J54" s="398"/>
      <c r="K54" s="398"/>
      <c r="L54" s="398"/>
      <c r="M54" s="398"/>
      <c r="N54" s="125"/>
      <c r="O54" s="199" t="str">
        <f ca="1">IF(OR(ISERROR(VLOOKUP($E$7,Index!$E$44:$G$67,2,FALSE)),ISERROR(J54/I54)),"OK",(IF(AND(J54/I54&gt;=VLOOKUP($E$7,Index!$E$44:$G$67,2,FALSE),OR(VLOOKUP($E$7,Index!$E$44:$G$67,3,FALSE)="",J54/I54&lt;=VLOOKUP($E$7,Index!$E$44:$G$67,3,FALSE))),"OK","ERROR")))</f>
        <v>OK</v>
      </c>
      <c r="P54" s="125"/>
      <c r="Q54"/>
      <c r="R54"/>
      <c r="S54"/>
      <c r="T54"/>
      <c r="U54"/>
      <c r="V54" s="16"/>
    </row>
    <row r="55" spans="2:22" ht="10.15" customHeight="1">
      <c r="B55" s="15"/>
      <c r="C55" s="11"/>
      <c r="D55" s="100"/>
      <c r="E55" s="41"/>
      <c r="F55" s="227" t="s">
        <v>8</v>
      </c>
      <c r="G55" s="11"/>
      <c r="H55" s="398"/>
      <c r="I55" s="398"/>
      <c r="J55" s="398"/>
      <c r="K55" s="398"/>
      <c r="L55" s="398"/>
      <c r="M55" s="398"/>
      <c r="N55" s="125"/>
      <c r="O55" s="199" t="str">
        <f ca="1">IF(OR(ISERROR(VLOOKUP($E$7,Index!$E$44:$G$67,2,FALSE)),ISERROR(J55/I55)),"OK",(IF(AND(J55/I55&gt;=VLOOKUP($E$7,Index!$E$44:$G$67,2,FALSE),OR(VLOOKUP($E$7,Index!$E$44:$G$67,3,FALSE)="",J55/I55&lt;=VLOOKUP($E$7,Index!$E$44:$G$67,3,FALSE))),"OK","ERROR")))</f>
        <v>OK</v>
      </c>
      <c r="P55" s="125"/>
      <c r="Q55"/>
      <c r="R55"/>
      <c r="S55"/>
      <c r="T55"/>
      <c r="U55"/>
      <c r="V55" s="16"/>
    </row>
    <row r="56" spans="2:22" ht="10.15" customHeight="1">
      <c r="B56" s="15"/>
      <c r="C56" s="11"/>
      <c r="D56" s="100"/>
      <c r="E56" s="41"/>
      <c r="F56" s="42"/>
      <c r="G56" s="11"/>
      <c r="H56" s="138"/>
      <c r="I56" s="138"/>
      <c r="J56" s="138"/>
      <c r="K56" s="138"/>
      <c r="L56" s="138"/>
      <c r="M56" s="138"/>
      <c r="N56" s="125"/>
      <c r="O56" s="213"/>
      <c r="P56" s="125"/>
      <c r="Q56"/>
      <c r="R56"/>
      <c r="S56"/>
      <c r="T56"/>
      <c r="U56"/>
      <c r="V56" s="16"/>
    </row>
    <row r="57" spans="2:22" ht="10.15" customHeight="1">
      <c r="B57" s="15"/>
      <c r="C57" s="11"/>
      <c r="D57" s="100"/>
      <c r="E57" s="41"/>
      <c r="F57" s="226" t="s">
        <v>9</v>
      </c>
      <c r="G57" s="11"/>
      <c r="H57" s="139"/>
      <c r="I57" s="139"/>
      <c r="J57" s="139"/>
      <c r="K57" s="139"/>
      <c r="L57" s="139"/>
      <c r="M57" s="139"/>
      <c r="N57" s="125"/>
      <c r="O57" s="200"/>
      <c r="P57" s="125"/>
      <c r="Q57"/>
      <c r="R57"/>
      <c r="S57"/>
      <c r="T57"/>
      <c r="U57"/>
      <c r="V57" s="16"/>
    </row>
    <row r="58" spans="2:22" ht="10.15" customHeight="1">
      <c r="B58" s="15"/>
      <c r="C58" s="11"/>
      <c r="D58" s="100"/>
      <c r="E58" s="41"/>
      <c r="F58" s="227" t="s">
        <v>10</v>
      </c>
      <c r="G58" s="11"/>
      <c r="H58" s="398"/>
      <c r="I58" s="398"/>
      <c r="J58" s="398"/>
      <c r="K58" s="398"/>
      <c r="L58" s="398"/>
      <c r="M58" s="398"/>
      <c r="N58" s="125"/>
      <c r="O58" s="199" t="str">
        <f ca="1">IF(OR(ISERROR(VLOOKUP($E$7,Index!$E$44:$G$67,2,FALSE)),ISERROR(J58/I58)),"OK",(IF(AND(J58/I58&gt;=VLOOKUP($E$7,Index!$E$44:$G$67,2,FALSE),OR(VLOOKUP($E$7,Index!$E$44:$G$67,3,FALSE)="",J58/I58&lt;=VLOOKUP($E$7,Index!$E$44:$G$67,3,FALSE))),"OK","ERROR")))</f>
        <v>OK</v>
      </c>
      <c r="P58" s="125"/>
      <c r="Q58"/>
      <c r="R58"/>
      <c r="S58"/>
      <c r="T58"/>
      <c r="U58"/>
      <c r="V58" s="16"/>
    </row>
    <row r="59" spans="2:22" ht="10.15" customHeight="1">
      <c r="B59" s="15"/>
      <c r="C59" s="11"/>
      <c r="D59" s="100"/>
      <c r="E59" s="41"/>
      <c r="F59" s="227" t="s">
        <v>22</v>
      </c>
      <c r="G59" s="11"/>
      <c r="H59" s="398"/>
      <c r="I59" s="398"/>
      <c r="J59" s="398"/>
      <c r="K59" s="398"/>
      <c r="L59" s="398"/>
      <c r="M59" s="398"/>
      <c r="N59" s="125"/>
      <c r="O59" s="199" t="str">
        <f ca="1">IF(OR(ISERROR(VLOOKUP($E$7,Index!$E$44:$G$67,2,FALSE)),ISERROR(J59/I59)),"OK",(IF(AND(J59/I59&gt;=VLOOKUP($E$7,Index!$E$44:$G$67,2,FALSE),OR(VLOOKUP($E$7,Index!$E$44:$G$67,3,FALSE)="",J59/I59&lt;=VLOOKUP($E$7,Index!$E$44:$G$67,3,FALSE))),"OK","ERROR")))</f>
        <v>OK</v>
      </c>
      <c r="P59" s="125"/>
      <c r="Q59"/>
      <c r="R59"/>
      <c r="S59"/>
      <c r="T59"/>
      <c r="U59"/>
      <c r="V59" s="16"/>
    </row>
    <row r="60" spans="2:22" ht="10.15" customHeight="1">
      <c r="B60" s="15"/>
      <c r="C60" s="11"/>
      <c r="D60" s="100"/>
      <c r="E60" s="41"/>
      <c r="F60" s="227" t="s">
        <v>23</v>
      </c>
      <c r="G60" s="11"/>
      <c r="H60" s="398"/>
      <c r="I60" s="398"/>
      <c r="J60" s="398"/>
      <c r="K60" s="402" t="s">
        <v>66</v>
      </c>
      <c r="L60" s="398"/>
      <c r="M60" s="398"/>
      <c r="N60" s="125"/>
      <c r="O60" s="199" t="str">
        <f ca="1">IF(OR(ISERROR(VLOOKUP($E$7,Index!$E$44:$G$67,2,FALSE)),ISERROR(J60/I60)),"OK",(IF(AND(J60/I60&gt;=VLOOKUP($E$7,Index!$E$44:$G$67,2,FALSE),OR(VLOOKUP($E$7,Index!$E$44:$G$67,3,FALSE)="",J60/I60&lt;=VLOOKUP($E$7,Index!$E$44:$G$67,3,FALSE))),"OK","ERROR")))</f>
        <v>OK</v>
      </c>
      <c r="P60" s="125"/>
      <c r="Q60"/>
      <c r="R60"/>
      <c r="S60"/>
      <c r="T60"/>
      <c r="U60"/>
      <c r="V60" s="16"/>
    </row>
    <row r="61" spans="2:22" ht="10.15" customHeight="1">
      <c r="B61" s="15"/>
      <c r="C61" s="11"/>
      <c r="D61" s="100"/>
      <c r="E61" s="41"/>
      <c r="F61" s="227" t="s">
        <v>57</v>
      </c>
      <c r="G61" s="11"/>
      <c r="H61" s="398"/>
      <c r="I61" s="398"/>
      <c r="J61" s="398"/>
      <c r="K61" s="402" t="s">
        <v>66</v>
      </c>
      <c r="L61" s="398"/>
      <c r="M61" s="398"/>
      <c r="N61" s="125"/>
      <c r="O61" s="199" t="str">
        <f ca="1">IF(OR(ISERROR(VLOOKUP($E$7,Index!$E$44:$G$67,2,FALSE)),ISERROR(J61/I61)),"OK",(IF(AND(J61/I61&gt;=VLOOKUP($E$7,Index!$E$44:$G$67,2,FALSE),OR(VLOOKUP($E$7,Index!$E$44:$G$67,3,FALSE)="",J61/I61&lt;=VLOOKUP($E$7,Index!$E$44:$G$67,3,FALSE))),"OK","ERROR")))</f>
        <v>OK</v>
      </c>
      <c r="P61" s="125"/>
      <c r="Q61"/>
      <c r="R61"/>
      <c r="S61"/>
      <c r="T61"/>
      <c r="U61"/>
      <c r="V61" s="16"/>
    </row>
    <row r="62" spans="2:22" ht="10.15" customHeight="1">
      <c r="B62" s="15"/>
      <c r="C62" s="11"/>
      <c r="D62" s="100"/>
      <c r="E62" s="41"/>
      <c r="F62" s="227" t="s">
        <v>32</v>
      </c>
      <c r="G62" s="11"/>
      <c r="H62" s="398"/>
      <c r="I62" s="398"/>
      <c r="J62" s="398"/>
      <c r="K62" s="402" t="s">
        <v>66</v>
      </c>
      <c r="L62" s="398"/>
      <c r="M62" s="398"/>
      <c r="N62" s="125"/>
      <c r="O62" s="199" t="str">
        <f ca="1">IF(OR(ISERROR(VLOOKUP($E$7,Index!$E$44:$G$67,2,FALSE)),ISERROR(J62/I62)),"OK",(IF(AND(J62/I62&gt;=VLOOKUP($E$7,Index!$E$44:$G$67,2,FALSE),OR(VLOOKUP($E$7,Index!$E$44:$G$67,3,FALSE)="",J62/I62&lt;=VLOOKUP($E$7,Index!$E$44:$G$67,3,FALSE))),"OK","ERROR")))</f>
        <v>OK</v>
      </c>
      <c r="P62" s="125"/>
      <c r="Q62"/>
      <c r="R62"/>
      <c r="S62"/>
      <c r="T62"/>
      <c r="U62"/>
      <c r="V62" s="16"/>
    </row>
    <row r="63" spans="2:22" ht="10.15" customHeight="1">
      <c r="B63" s="15"/>
      <c r="C63" s="11"/>
      <c r="D63" s="100"/>
      <c r="E63" s="41"/>
      <c r="F63" s="227" t="s">
        <v>8</v>
      </c>
      <c r="G63" s="11"/>
      <c r="H63" s="398"/>
      <c r="I63" s="398"/>
      <c r="J63" s="398"/>
      <c r="K63" s="398"/>
      <c r="L63" s="398"/>
      <c r="M63" s="398"/>
      <c r="N63" s="125"/>
      <c r="O63" s="199" t="str">
        <f ca="1">IF(OR(ISERROR(VLOOKUP($E$7,Index!$E$44:$G$67,2,FALSE)),ISERROR(J63/I63)),"OK",(IF(AND(J63/I63&gt;=VLOOKUP($E$7,Index!$E$44:$G$67,2,FALSE),OR(VLOOKUP($E$7,Index!$E$44:$G$67,3,FALSE)="",J63/I63&lt;=VLOOKUP($E$7,Index!$E$44:$G$67,3,FALSE))),"OK","ERROR")))</f>
        <v>OK</v>
      </c>
      <c r="P63" s="125"/>
      <c r="Q63"/>
      <c r="R63"/>
      <c r="S63"/>
      <c r="T63"/>
      <c r="U63"/>
      <c r="V63" s="16"/>
    </row>
    <row r="64" spans="2:22" ht="10.15" customHeight="1">
      <c r="B64" s="15"/>
      <c r="C64" s="11"/>
      <c r="D64" s="100"/>
      <c r="E64" s="160" t="s">
        <v>15</v>
      </c>
      <c r="F64" s="42"/>
      <c r="G64" s="11"/>
      <c r="H64" s="139"/>
      <c r="I64" s="139"/>
      <c r="J64" s="139"/>
      <c r="K64" s="139"/>
      <c r="L64" s="139"/>
      <c r="M64" s="139"/>
      <c r="N64" s="125"/>
      <c r="O64" s="200"/>
      <c r="P64" s="125"/>
      <c r="Q64"/>
      <c r="R64"/>
      <c r="S64"/>
      <c r="T64"/>
      <c r="U64"/>
      <c r="V64" s="16"/>
    </row>
    <row r="65" spans="2:22" ht="10.15" customHeight="1">
      <c r="B65" s="15"/>
      <c r="C65" s="11"/>
      <c r="D65" s="100"/>
      <c r="E65" s="160"/>
      <c r="F65" s="42" t="s">
        <v>360</v>
      </c>
      <c r="G65" s="11"/>
      <c r="H65" s="139"/>
      <c r="I65" s="139"/>
      <c r="J65" s="139"/>
      <c r="K65" s="139"/>
      <c r="L65" s="139"/>
      <c r="M65" s="139"/>
      <c r="N65" s="125"/>
      <c r="O65" s="200"/>
      <c r="P65" s="125"/>
      <c r="Q65"/>
      <c r="R65"/>
      <c r="S65"/>
      <c r="T65"/>
      <c r="U65"/>
      <c r="V65" s="16"/>
    </row>
    <row r="66" spans="2:22" ht="10.15" customHeight="1">
      <c r="B66" s="15"/>
      <c r="C66" s="11"/>
      <c r="D66" s="100"/>
      <c r="E66" s="160"/>
      <c r="F66" s="227" t="s">
        <v>16</v>
      </c>
      <c r="G66" s="11"/>
      <c r="H66" s="398"/>
      <c r="I66" s="398"/>
      <c r="J66" s="398"/>
      <c r="K66" s="398"/>
      <c r="L66" s="398"/>
      <c r="M66" s="398"/>
      <c r="N66" s="125"/>
      <c r="O66" s="199" t="str">
        <f ca="1">IF(OR(ISERROR(VLOOKUP($E$7,Index!$E$44:$G$67,2,FALSE)),ISERROR(J66/I66)),"OK",(IF(AND(J66/I66&gt;=VLOOKUP($E$7,Index!$E$44:$G$67,2,FALSE),OR(VLOOKUP($E$7,Index!$E$44:$G$67,3,FALSE)="",J66/I66&lt;=VLOOKUP($E$7,Index!$E$44:$G$67,3,FALSE))),"OK","ERROR")))</f>
        <v>OK</v>
      </c>
      <c r="P66" s="125"/>
      <c r="Q66"/>
      <c r="R66"/>
      <c r="S66"/>
      <c r="T66"/>
      <c r="U66"/>
      <c r="V66" s="16"/>
    </row>
    <row r="67" spans="2:22" ht="10.15" customHeight="1">
      <c r="B67" s="15"/>
      <c r="C67" s="11"/>
      <c r="D67" s="100"/>
      <c r="E67" s="41"/>
      <c r="F67" s="227" t="s">
        <v>17</v>
      </c>
      <c r="G67" s="11"/>
      <c r="H67" s="398"/>
      <c r="I67" s="398"/>
      <c r="J67" s="398"/>
      <c r="K67" s="398"/>
      <c r="L67" s="398"/>
      <c r="M67" s="398"/>
      <c r="N67" s="125"/>
      <c r="O67" s="199" t="str">
        <f ca="1">IF(OR(ISERROR(VLOOKUP($E$7,Index!$E$44:$G$67,2,FALSE)),ISERROR(J67/I67)),"OK",(IF(AND(J67/I67&gt;=VLOOKUP($E$7,Index!$E$44:$G$67,2,FALSE),OR(VLOOKUP($E$7,Index!$E$44:$G$67,3,FALSE)="",J67/I67&lt;=VLOOKUP($E$7,Index!$E$44:$G$67,3,FALSE))),"OK","ERROR")))</f>
        <v>OK</v>
      </c>
      <c r="P67" s="125"/>
      <c r="Q67"/>
      <c r="R67"/>
      <c r="S67"/>
      <c r="T67"/>
      <c r="U67"/>
      <c r="V67" s="16"/>
    </row>
    <row r="68" spans="2:22" ht="10.15" customHeight="1">
      <c r="B68" s="15"/>
      <c r="C68" s="11"/>
      <c r="D68" s="100"/>
      <c r="E68" s="41"/>
      <c r="F68" s="227" t="s">
        <v>8</v>
      </c>
      <c r="G68" s="11"/>
      <c r="H68" s="398"/>
      <c r="I68" s="398"/>
      <c r="J68" s="398"/>
      <c r="K68" s="398"/>
      <c r="L68" s="398"/>
      <c r="M68" s="398"/>
      <c r="N68" s="125"/>
      <c r="O68" s="199" t="str">
        <f ca="1">IF(OR(ISERROR(VLOOKUP($E$7,Index!$E$44:$G$67,2,FALSE)),ISERROR(J68/I68)),"OK",(IF(AND(J68/I68&gt;=VLOOKUP($E$7,Index!$E$44:$G$67,2,FALSE),OR(VLOOKUP($E$7,Index!$E$44:$G$67,3,FALSE)="",J68/I68&lt;=VLOOKUP($E$7,Index!$E$44:$G$67,3,FALSE))),"OK","ERROR")))</f>
        <v>OK</v>
      </c>
      <c r="P68" s="125"/>
      <c r="Q68"/>
      <c r="R68"/>
      <c r="S68"/>
      <c r="T68"/>
      <c r="U68"/>
      <c r="V68" s="16"/>
    </row>
    <row r="69" spans="2:22" ht="10.15" customHeight="1">
      <c r="B69" s="15"/>
      <c r="C69" s="11"/>
      <c r="D69" s="100"/>
      <c r="E69" s="41"/>
      <c r="F69" s="227"/>
      <c r="G69" s="11"/>
      <c r="H69" s="138"/>
      <c r="I69" s="138"/>
      <c r="J69" s="138"/>
      <c r="K69" s="138"/>
      <c r="L69" s="138"/>
      <c r="M69" s="138"/>
      <c r="N69" s="125"/>
      <c r="O69" s="213"/>
      <c r="P69" s="125"/>
      <c r="Q69"/>
      <c r="R69"/>
      <c r="S69"/>
      <c r="T69"/>
      <c r="U69"/>
      <c r="V69" s="16"/>
    </row>
    <row r="70" spans="2:22" ht="10.15" customHeight="1">
      <c r="B70" s="15"/>
      <c r="C70" s="11"/>
      <c r="D70" s="100"/>
      <c r="E70" s="160"/>
      <c r="F70" s="42" t="s">
        <v>361</v>
      </c>
      <c r="G70" s="11"/>
      <c r="H70" s="139"/>
      <c r="I70" s="139"/>
      <c r="J70" s="139"/>
      <c r="K70" s="139"/>
      <c r="L70" s="139"/>
      <c r="M70" s="139"/>
      <c r="N70" s="125"/>
      <c r="O70" s="200"/>
      <c r="P70" s="125"/>
      <c r="Q70"/>
      <c r="R70"/>
      <c r="S70"/>
      <c r="T70"/>
      <c r="U70"/>
      <c r="V70" s="16"/>
    </row>
    <row r="71" spans="2:22" ht="10.15" customHeight="1">
      <c r="B71" s="15"/>
      <c r="C71" s="11"/>
      <c r="D71" s="100"/>
      <c r="E71" s="160"/>
      <c r="F71" s="227" t="s">
        <v>16</v>
      </c>
      <c r="G71" s="11"/>
      <c r="H71" s="398"/>
      <c r="I71" s="398"/>
      <c r="J71" s="398"/>
      <c r="K71" s="398"/>
      <c r="L71" s="398"/>
      <c r="M71" s="398"/>
      <c r="N71" s="125"/>
      <c r="O71" s="199" t="str">
        <f ca="1">IF(OR(ISERROR(VLOOKUP($E$7,Index!$E$44:$G$67,2,FALSE)),ISERROR(J71/I71)),"OK",(IF(AND(J71/I71&gt;=VLOOKUP($E$7,Index!$E$44:$G$67,2,FALSE),OR(VLOOKUP($E$7,Index!$E$44:$G$67,3,FALSE)="",J71/I71&lt;=VLOOKUP($E$7,Index!$E$44:$G$67,3,FALSE))),"OK","ERROR")))</f>
        <v>OK</v>
      </c>
      <c r="P71" s="125"/>
      <c r="Q71"/>
      <c r="R71"/>
      <c r="S71"/>
      <c r="T71"/>
      <c r="U71"/>
      <c r="V71" s="16"/>
    </row>
    <row r="72" spans="2:22" ht="10.15" customHeight="1">
      <c r="B72" s="15"/>
      <c r="C72" s="11"/>
      <c r="D72" s="100"/>
      <c r="E72" s="41"/>
      <c r="F72" s="227" t="s">
        <v>17</v>
      </c>
      <c r="G72" s="11"/>
      <c r="H72" s="398"/>
      <c r="I72" s="398"/>
      <c r="J72" s="398"/>
      <c r="K72" s="398"/>
      <c r="L72" s="398"/>
      <c r="M72" s="398"/>
      <c r="N72" s="125"/>
      <c r="O72" s="199" t="str">
        <f ca="1">IF(OR(ISERROR(VLOOKUP($E$7,Index!$E$44:$G$67,2,FALSE)),ISERROR(J72/I72)),"OK",(IF(AND(J72/I72&gt;=VLOOKUP($E$7,Index!$E$44:$G$67,2,FALSE),OR(VLOOKUP($E$7,Index!$E$44:$G$67,3,FALSE)="",J72/I72&lt;=VLOOKUP($E$7,Index!$E$44:$G$67,3,FALSE))),"OK","ERROR")))</f>
        <v>OK</v>
      </c>
      <c r="P72" s="125"/>
      <c r="Q72"/>
      <c r="R72"/>
      <c r="S72"/>
      <c r="T72"/>
      <c r="U72"/>
      <c r="V72" s="16"/>
    </row>
    <row r="73" spans="2:22" ht="10.15" customHeight="1">
      <c r="B73" s="15"/>
      <c r="C73" s="11"/>
      <c r="D73" s="100"/>
      <c r="E73" s="41"/>
      <c r="F73" s="227" t="s">
        <v>8</v>
      </c>
      <c r="G73" s="11"/>
      <c r="H73" s="398"/>
      <c r="I73" s="398"/>
      <c r="J73" s="398"/>
      <c r="K73" s="398"/>
      <c r="L73" s="398"/>
      <c r="M73" s="398"/>
      <c r="N73" s="125"/>
      <c r="O73" s="199" t="str">
        <f ca="1">IF(OR(ISERROR(VLOOKUP($E$7,Index!$E$44:$G$67,2,FALSE)),ISERROR(J73/I73)),"OK",(IF(AND(J73/I73&gt;=VLOOKUP($E$7,Index!$E$44:$G$67,2,FALSE),OR(VLOOKUP($E$7,Index!$E$44:$G$67,3,FALSE)="",J73/I73&lt;=VLOOKUP($E$7,Index!$E$44:$G$67,3,FALSE))),"OK","ERROR")))</f>
        <v>OK</v>
      </c>
      <c r="P73" s="125"/>
      <c r="Q73"/>
      <c r="R73"/>
      <c r="S73"/>
      <c r="T73"/>
      <c r="U73"/>
      <c r="V73" s="16"/>
    </row>
    <row r="74" spans="2:22" ht="10.15" customHeight="1">
      <c r="B74" s="15"/>
      <c r="C74" s="11"/>
      <c r="D74" s="161" t="s">
        <v>18</v>
      </c>
      <c r="E74" s="162" t="s">
        <v>19</v>
      </c>
      <c r="F74" s="10"/>
      <c r="G74" s="11"/>
      <c r="H74" s="399"/>
      <c r="I74" s="399"/>
      <c r="J74" s="399"/>
      <c r="K74" s="455" t="s">
        <v>66</v>
      </c>
      <c r="L74" s="399"/>
      <c r="M74" s="399"/>
      <c r="N74" s="125"/>
      <c r="O74" s="201" t="str">
        <f ca="1">IF(OR(ISERROR(VLOOKUP($E$7,Index!$E$44:$G$67,2,FALSE)),ISERROR(J74/I74)),"OK",(IF(AND(J74/I74&gt;=VLOOKUP($E$7,Index!$E$44:$G$67,2,FALSE),OR(VLOOKUP($E$7,Index!$E$44:$G$67,3,FALSE)="",J74/I74&lt;=VLOOKUP($E$7,Index!$E$44:$G$67,3,FALSE))),"OK","ERROR")))</f>
        <v>OK</v>
      </c>
      <c r="P74" s="125"/>
      <c r="Q74"/>
      <c r="R74"/>
      <c r="S74"/>
      <c r="T74"/>
      <c r="U74"/>
      <c r="V74" s="16"/>
    </row>
    <row r="75" spans="2:22" ht="10.15" customHeight="1">
      <c r="B75" s="15"/>
      <c r="C75" s="11"/>
      <c r="D75" s="163" t="s">
        <v>20</v>
      </c>
      <c r="E75" s="164" t="s">
        <v>21</v>
      </c>
      <c r="F75" s="40"/>
      <c r="G75" s="11"/>
      <c r="H75" s="141"/>
      <c r="I75" s="141"/>
      <c r="J75" s="141"/>
      <c r="K75" s="141"/>
      <c r="L75" s="141"/>
      <c r="M75" s="141"/>
      <c r="N75" s="125"/>
      <c r="O75" s="202"/>
      <c r="P75" s="125"/>
      <c r="Q75"/>
      <c r="R75"/>
      <c r="S75"/>
      <c r="T75"/>
      <c r="U75"/>
      <c r="V75" s="16"/>
    </row>
    <row r="76" spans="2:22" ht="10.15" customHeight="1">
      <c r="B76" s="15"/>
      <c r="C76" s="11"/>
      <c r="D76" s="100"/>
      <c r="E76" s="11"/>
      <c r="F76" s="42" t="s">
        <v>22</v>
      </c>
      <c r="G76" s="11"/>
      <c r="H76" s="398"/>
      <c r="I76" s="398"/>
      <c r="J76" s="398"/>
      <c r="K76" s="402" t="s">
        <v>66</v>
      </c>
      <c r="L76" s="398"/>
      <c r="M76" s="398"/>
      <c r="N76" s="125"/>
      <c r="O76" s="199" t="str">
        <f ca="1">IF(OR(ISERROR(VLOOKUP($E$7,Index!$E$44:$G$67,2,FALSE)),ISERROR(J76/I76)),"OK",(IF(AND(J76/I76&gt;=VLOOKUP($E$7,Index!$E$44:$G$67,2,FALSE),OR(VLOOKUP($E$7,Index!$E$44:$G$67,3,FALSE)="",J76/I76&lt;=VLOOKUP($E$7,Index!$E$44:$G$67,3,FALSE))),"OK","ERROR")))</f>
        <v>OK</v>
      </c>
      <c r="P76" s="125"/>
      <c r="Q76"/>
      <c r="R76"/>
      <c r="S76"/>
      <c r="T76"/>
      <c r="U76"/>
      <c r="V76" s="16"/>
    </row>
    <row r="77" spans="2:22" ht="10.15" customHeight="1">
      <c r="B77" s="15"/>
      <c r="C77" s="11"/>
      <c r="D77" s="100"/>
      <c r="E77" s="11"/>
      <c r="F77" s="42" t="s">
        <v>23</v>
      </c>
      <c r="G77" s="11"/>
      <c r="H77" s="398"/>
      <c r="I77" s="398"/>
      <c r="J77" s="398"/>
      <c r="K77" s="402" t="s">
        <v>66</v>
      </c>
      <c r="L77" s="398"/>
      <c r="M77" s="398"/>
      <c r="N77" s="125"/>
      <c r="O77" s="199" t="str">
        <f ca="1">IF(OR(ISERROR(VLOOKUP($E$7,Index!$E$44:$G$67,2,FALSE)),ISERROR(J77/I77)),"OK",(IF(AND(J77/I77&gt;=VLOOKUP($E$7,Index!$E$44:$G$67,2,FALSE),OR(VLOOKUP($E$7,Index!$E$44:$G$67,3,FALSE)="",J77/I77&lt;=VLOOKUP($E$7,Index!$E$44:$G$67,3,FALSE))),"OK","ERROR")))</f>
        <v>OK</v>
      </c>
      <c r="P77" s="125"/>
      <c r="Q77"/>
      <c r="R77"/>
      <c r="S77"/>
      <c r="T77"/>
      <c r="U77"/>
      <c r="V77" s="16"/>
    </row>
    <row r="78" spans="2:22" ht="10.15" customHeight="1">
      <c r="B78" s="15"/>
      <c r="C78" s="11"/>
      <c r="D78" s="100"/>
      <c r="E78" s="11"/>
      <c r="F78" s="42" t="s">
        <v>57</v>
      </c>
      <c r="G78" s="11"/>
      <c r="H78" s="398"/>
      <c r="I78" s="398"/>
      <c r="J78" s="398"/>
      <c r="K78" s="402" t="s">
        <v>66</v>
      </c>
      <c r="L78" s="398"/>
      <c r="M78" s="398"/>
      <c r="N78" s="125"/>
      <c r="O78" s="199" t="str">
        <f ca="1">IF(OR(ISERROR(VLOOKUP($E$7,Index!$E$44:$G$67,2,FALSE)),ISERROR(J78/I78)),"OK",(IF(AND(J78/I78&gt;=VLOOKUP($E$7,Index!$E$44:$G$67,2,FALSE),OR(VLOOKUP($E$7,Index!$E$44:$G$67,3,FALSE)="",J78/I78&lt;=VLOOKUP($E$7,Index!$E$44:$G$67,3,FALSE))),"OK","ERROR")))</f>
        <v>OK</v>
      </c>
      <c r="P78" s="125"/>
      <c r="Q78"/>
      <c r="R78"/>
      <c r="S78"/>
      <c r="T78"/>
      <c r="U78"/>
      <c r="V78" s="16"/>
    </row>
    <row r="79" spans="2:22" ht="10.15" customHeight="1">
      <c r="B79" s="15"/>
      <c r="C79" s="11"/>
      <c r="D79" s="100"/>
      <c r="E79" s="11"/>
      <c r="F79" s="42" t="s">
        <v>32</v>
      </c>
      <c r="G79" s="11"/>
      <c r="H79" s="398"/>
      <c r="I79" s="398"/>
      <c r="J79" s="398"/>
      <c r="K79" s="402" t="s">
        <v>66</v>
      </c>
      <c r="L79" s="398"/>
      <c r="M79" s="398"/>
      <c r="N79" s="125"/>
      <c r="O79" s="199" t="str">
        <f ca="1">IF(OR(ISERROR(VLOOKUP($E$7,Index!$E$44:$G$67,2,FALSE)),ISERROR(J79/I79)),"OK",(IF(AND(J79/I79&gt;=VLOOKUP($E$7,Index!$E$44:$G$67,2,FALSE),OR(VLOOKUP($E$7,Index!$E$44:$G$67,3,FALSE)="",J79/I79&lt;=VLOOKUP($E$7,Index!$E$44:$G$67,3,FALSE))),"OK","ERROR")))</f>
        <v>OK</v>
      </c>
      <c r="P79" s="125"/>
      <c r="Q79"/>
      <c r="R79"/>
      <c r="S79"/>
      <c r="T79"/>
      <c r="U79"/>
      <c r="V79" s="16"/>
    </row>
    <row r="80" spans="2:22" ht="10.15" customHeight="1">
      <c r="B80" s="15"/>
      <c r="C80" s="11"/>
      <c r="D80" s="100"/>
      <c r="E80" s="11"/>
      <c r="F80" s="42" t="s">
        <v>8</v>
      </c>
      <c r="G80" s="11"/>
      <c r="H80" s="398"/>
      <c r="I80" s="398"/>
      <c r="J80" s="398"/>
      <c r="K80" s="402" t="s">
        <v>66</v>
      </c>
      <c r="L80" s="398"/>
      <c r="M80" s="398"/>
      <c r="N80" s="125"/>
      <c r="O80" s="199" t="str">
        <f ca="1">IF(OR(ISERROR(VLOOKUP($E$7,Index!$E$44:$G$67,2,FALSE)),ISERROR(J80/I80)),"OK",(IF(AND(J80/I80&gt;=VLOOKUP($E$7,Index!$E$44:$G$67,2,FALSE),OR(VLOOKUP($E$7,Index!$E$44:$G$67,3,FALSE)="",J80/I80&lt;=VLOOKUP($E$7,Index!$E$44:$G$67,3,FALSE))),"OK","ERROR")))</f>
        <v>OK</v>
      </c>
      <c r="P80" s="125"/>
      <c r="Q80"/>
      <c r="R80"/>
      <c r="S80"/>
      <c r="T80"/>
      <c r="U80"/>
      <c r="V80" s="16"/>
    </row>
    <row r="81" spans="2:22" ht="10.15" customHeight="1">
      <c r="B81" s="15"/>
      <c r="C81" s="11"/>
      <c r="D81" s="161" t="s">
        <v>24</v>
      </c>
      <c r="E81" s="162" t="s">
        <v>25</v>
      </c>
      <c r="F81" s="10"/>
      <c r="G81" s="11"/>
      <c r="H81" s="399"/>
      <c r="I81" s="399"/>
      <c r="J81" s="399"/>
      <c r="K81" s="455" t="s">
        <v>66</v>
      </c>
      <c r="L81" s="399"/>
      <c r="M81" s="399"/>
      <c r="N81" s="125"/>
      <c r="O81" s="201" t="str">
        <f ca="1">IF(OR(ISERROR(VLOOKUP($E$7,Index!$E$44:$G$67,2,FALSE)),ISERROR(J81/I81)),"OK",(IF(AND(J81/I81&gt;=VLOOKUP($E$7,Index!$E$44:$G$67,2,FALSE),OR(VLOOKUP($E$7,Index!$E$44:$G$67,3,FALSE)="",J81/I81&lt;=VLOOKUP($E$7,Index!$E$44:$G$67,3,FALSE))),"OK","ERROR")))</f>
        <v>OK</v>
      </c>
      <c r="P81" s="125"/>
      <c r="Q81"/>
      <c r="R81"/>
      <c r="S81"/>
      <c r="T81"/>
      <c r="U81"/>
      <c r="V81" s="16"/>
    </row>
    <row r="82" spans="2:22" ht="10.15" customHeight="1">
      <c r="B82" s="15"/>
      <c r="C82" s="11"/>
      <c r="D82" s="161" t="s">
        <v>26</v>
      </c>
      <c r="E82" s="162" t="s">
        <v>27</v>
      </c>
      <c r="F82" s="10"/>
      <c r="G82" s="11"/>
      <c r="H82" s="399"/>
      <c r="I82" s="399"/>
      <c r="J82" s="399"/>
      <c r="K82" s="455" t="s">
        <v>66</v>
      </c>
      <c r="L82" s="399"/>
      <c r="M82" s="399"/>
      <c r="N82" s="125"/>
      <c r="O82" s="201" t="str">
        <f ca="1">IF(OR(ISERROR(VLOOKUP($E$7,Index!$E$44:$G$67,2,FALSE)),ISERROR(J82/I82)),"OK",(IF(AND(J82/I82&gt;=VLOOKUP($E$7,Index!$E$44:$G$67,2,FALSE),OR(VLOOKUP($E$7,Index!$E$44:$G$67,3,FALSE)="",J82/I82&lt;=VLOOKUP($E$7,Index!$E$44:$G$67,3,FALSE))),"OK","ERROR")))</f>
        <v>OK</v>
      </c>
      <c r="P82" s="125"/>
      <c r="Q82"/>
      <c r="R82"/>
      <c r="S82"/>
      <c r="T82"/>
      <c r="U82"/>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c r="R86"/>
      <c r="S86"/>
      <c r="T86"/>
      <c r="U86"/>
      <c r="V86" s="16"/>
    </row>
    <row r="87" spans="2:22" ht="41.45" customHeight="1">
      <c r="B87" s="15"/>
      <c r="C87" s="11"/>
      <c r="D87" s="155" t="s">
        <v>0</v>
      </c>
      <c r="E87" s="188" t="s">
        <v>11</v>
      </c>
      <c r="F87" s="156"/>
      <c r="G87" s="11"/>
      <c r="H87" s="158" t="s">
        <v>58</v>
      </c>
      <c r="I87" s="158" t="s">
        <v>70</v>
      </c>
      <c r="J87" s="335" t="s">
        <v>551</v>
      </c>
      <c r="K87" s="158" t="s">
        <v>12</v>
      </c>
      <c r="L87" s="158" t="s">
        <v>13</v>
      </c>
      <c r="M87" s="158" t="s">
        <v>14</v>
      </c>
      <c r="N87" s="205"/>
      <c r="O87" s="158" t="s">
        <v>641</v>
      </c>
      <c r="P87" s="205"/>
      <c r="Q87"/>
      <c r="R87"/>
      <c r="S87"/>
      <c r="T87"/>
      <c r="U87"/>
      <c r="V87" s="16"/>
    </row>
    <row r="88" spans="2:22" ht="10.15" customHeight="1">
      <c r="B88" s="15"/>
      <c r="C88" s="11"/>
      <c r="D88" s="97"/>
      <c r="E88" s="39"/>
      <c r="F88" s="40"/>
      <c r="G88" s="11"/>
      <c r="H88" s="98"/>
      <c r="I88" s="98"/>
      <c r="J88" s="98" t="s">
        <v>54</v>
      </c>
      <c r="K88" s="98" t="s">
        <v>54</v>
      </c>
      <c r="L88" s="98" t="s">
        <v>54</v>
      </c>
      <c r="M88" s="98" t="s">
        <v>54</v>
      </c>
      <c r="N88" s="126"/>
      <c r="O88" s="204"/>
      <c r="P88" s="126"/>
      <c r="Q88"/>
      <c r="R88"/>
      <c r="S88"/>
      <c r="T88"/>
      <c r="U88"/>
      <c r="V88" s="16"/>
    </row>
    <row r="89" spans="2:22" ht="10.15" customHeight="1">
      <c r="B89" s="15"/>
      <c r="C89" s="11"/>
      <c r="D89" s="159" t="s">
        <v>28</v>
      </c>
      <c r="E89" s="160" t="s">
        <v>108</v>
      </c>
      <c r="F89" s="42"/>
      <c r="G89" s="11"/>
      <c r="H89" s="398"/>
      <c r="I89" s="398"/>
      <c r="J89" s="398"/>
      <c r="K89" s="398"/>
      <c r="L89" s="398"/>
      <c r="M89" s="398"/>
      <c r="N89" s="125"/>
      <c r="O89" s="199" t="str">
        <f ca="1">IF(OR(ISERROR(VLOOKUP($E$7,Index!$E$44:$G$67,2,FALSE)),ISERROR(J89/I89)),"OK",(IF(AND(J89/I89&gt;=VLOOKUP($E$7,Index!$E$44:$G$67,2,FALSE),OR(VLOOKUP($E$7,Index!$E$44:$G$67,3,FALSE)="",J89/I89&lt;=VLOOKUP($E$7,Index!$E$44:$G$67,3,FALSE))),"OK","ERROR")))</f>
        <v>OK</v>
      </c>
      <c r="P89" s="125"/>
      <c r="Q89"/>
      <c r="R89"/>
      <c r="S89"/>
      <c r="T89"/>
      <c r="U89"/>
      <c r="V89" s="16"/>
    </row>
    <row r="90" spans="2:22" ht="10.15" customHeight="1">
      <c r="B90" s="15"/>
      <c r="C90" s="11"/>
      <c r="D90" s="163" t="s">
        <v>30</v>
      </c>
      <c r="E90" s="214" t="s">
        <v>109</v>
      </c>
      <c r="F90" s="40"/>
      <c r="G90" s="11"/>
      <c r="H90" s="141"/>
      <c r="I90" s="141"/>
      <c r="J90" s="141"/>
      <c r="K90" s="141"/>
      <c r="L90" s="141"/>
      <c r="M90" s="141"/>
      <c r="N90" s="125"/>
      <c r="O90" s="202"/>
      <c r="P90" s="125"/>
      <c r="Q90"/>
      <c r="R90"/>
      <c r="S90"/>
      <c r="T90"/>
      <c r="U90"/>
      <c r="V90" s="16"/>
    </row>
    <row r="91" spans="2:22" ht="10.15" customHeight="1">
      <c r="B91" s="15"/>
      <c r="C91" s="11"/>
      <c r="D91" s="100"/>
      <c r="E91" s="41"/>
      <c r="F91" s="42" t="s">
        <v>110</v>
      </c>
      <c r="G91" s="11"/>
      <c r="H91" s="398"/>
      <c r="I91" s="398"/>
      <c r="J91" s="398"/>
      <c r="K91" s="402" t="s">
        <v>66</v>
      </c>
      <c r="L91" s="398"/>
      <c r="M91" s="398"/>
      <c r="N91" s="125"/>
      <c r="O91" s="199" t="str">
        <f ca="1">IF(OR(ISERROR(VLOOKUP($E$7,Index!$E$44:$G$67,2,FALSE)),ISERROR(J91/I91)),"OK",(IF(AND(J91/I91&gt;=VLOOKUP($E$7,Index!$E$44:$G$67,2,FALSE),OR(VLOOKUP($E$7,Index!$E$44:$G$67,3,FALSE)="",J91/I91&lt;=VLOOKUP($E$7,Index!$E$44:$G$67,3,FALSE))),"OK","ERROR")))</f>
        <v>OK</v>
      </c>
      <c r="P91" s="125"/>
      <c r="Q91"/>
      <c r="R91"/>
      <c r="S91"/>
      <c r="T91"/>
      <c r="U91"/>
      <c r="V91" s="16"/>
    </row>
    <row r="92" spans="2:22" ht="10.15" customHeight="1">
      <c r="B92" s="15"/>
      <c r="C92" s="11"/>
      <c r="D92" s="99"/>
      <c r="E92" s="43"/>
      <c r="F92" s="44" t="s">
        <v>111</v>
      </c>
      <c r="G92" s="11"/>
      <c r="H92" s="400"/>
      <c r="I92" s="400"/>
      <c r="J92" s="400"/>
      <c r="K92" s="461" t="s">
        <v>66</v>
      </c>
      <c r="L92" s="400"/>
      <c r="M92" s="400"/>
      <c r="N92" s="125"/>
      <c r="O92" s="203" t="str">
        <f ca="1">IF(OR(ISERROR(VLOOKUP($E$7,Index!$E$44:$G$67,2,FALSE)),ISERROR(J92/I92)),"OK",(IF(AND(J92/I92&gt;=VLOOKUP($E$7,Index!$E$44:$G$67,2,FALSE),OR(VLOOKUP($E$7,Index!$E$44:$G$67,3,FALSE)="",J92/I92&lt;=VLOOKUP($E$7,Index!$E$44:$G$67,3,FALSE))),"OK","ERROR")))</f>
        <v>OK</v>
      </c>
      <c r="P92" s="125"/>
      <c r="Q92"/>
      <c r="R92"/>
      <c r="S92"/>
      <c r="T92"/>
      <c r="U92"/>
      <c r="V92" s="16"/>
    </row>
    <row r="93" spans="2:22" ht="10.15" customHeight="1">
      <c r="B93" s="15"/>
      <c r="C93" s="11"/>
      <c r="D93" s="163" t="s">
        <v>31</v>
      </c>
      <c r="E93" s="214" t="s">
        <v>112</v>
      </c>
      <c r="F93" s="40"/>
      <c r="G93" s="11"/>
      <c r="H93" s="141"/>
      <c r="I93" s="141"/>
      <c r="J93" s="141"/>
      <c r="K93" s="141"/>
      <c r="L93" s="141"/>
      <c r="M93" s="141"/>
      <c r="N93" s="125"/>
      <c r="O93" s="202"/>
      <c r="P93" s="125"/>
      <c r="Q93"/>
      <c r="R93"/>
      <c r="S93"/>
      <c r="T93"/>
      <c r="U93"/>
      <c r="V93" s="16"/>
    </row>
    <row r="94" spans="2:22" ht="10.15" customHeight="1">
      <c r="B94" s="15"/>
      <c r="C94" s="11"/>
      <c r="D94" s="100"/>
      <c r="E94" s="41"/>
      <c r="F94" s="42" t="s">
        <v>110</v>
      </c>
      <c r="G94" s="11"/>
      <c r="H94" s="398"/>
      <c r="I94" s="398"/>
      <c r="J94" s="398"/>
      <c r="K94" s="402" t="s">
        <v>66</v>
      </c>
      <c r="L94" s="398"/>
      <c r="M94" s="398"/>
      <c r="N94" s="125"/>
      <c r="O94" s="199" t="str">
        <f ca="1">IF(OR(ISERROR(VLOOKUP($E$7,Index!$E$44:$G$67,2,FALSE)),ISERROR(J94/I94)),"OK",(IF(AND(J94/I94&gt;=VLOOKUP($E$7,Index!$E$44:$G$67,2,FALSE),OR(VLOOKUP($E$7,Index!$E$44:$G$67,3,FALSE)="",J94/I94&lt;=VLOOKUP($E$7,Index!$E$44:$G$67,3,FALSE))),"OK","ERROR")))</f>
        <v>OK</v>
      </c>
      <c r="P94" s="125"/>
      <c r="Q94"/>
      <c r="R94"/>
      <c r="S94"/>
      <c r="T94"/>
      <c r="U94"/>
      <c r="V94" s="16"/>
    </row>
    <row r="95" spans="2:22" ht="10.15" customHeight="1">
      <c r="B95" s="15"/>
      <c r="C95" s="11"/>
      <c r="D95" s="99"/>
      <c r="E95" s="43"/>
      <c r="F95" s="44" t="s">
        <v>111</v>
      </c>
      <c r="G95" s="11"/>
      <c r="H95" s="400"/>
      <c r="I95" s="400"/>
      <c r="J95" s="400"/>
      <c r="K95" s="461" t="s">
        <v>66</v>
      </c>
      <c r="L95" s="400"/>
      <c r="M95" s="400"/>
      <c r="N95" s="125"/>
      <c r="O95" s="203" t="str">
        <f ca="1">IF(OR(ISERROR(VLOOKUP($E$7,Index!$E$44:$G$67,2,FALSE)),ISERROR(J95/I95)),"OK",(IF(AND(J95/I95&gt;=VLOOKUP($E$7,Index!$E$44:$G$67,2,FALSE),OR(VLOOKUP($E$7,Index!$E$44:$G$67,3,FALSE)="",J95/I95&lt;=VLOOKUP($E$7,Index!$E$44:$G$67,3,FALSE))),"OK","ERROR")))</f>
        <v>OK</v>
      </c>
      <c r="P95" s="125"/>
      <c r="Q95"/>
      <c r="R95"/>
      <c r="S95"/>
      <c r="T95"/>
      <c r="U95"/>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c r="R99"/>
      <c r="S99"/>
      <c r="T99"/>
      <c r="U99"/>
      <c r="V99" s="16"/>
    </row>
    <row r="100" spans="2:22" ht="41.45" customHeight="1">
      <c r="B100" s="15"/>
      <c r="C100" s="11"/>
      <c r="D100" s="155" t="s">
        <v>0</v>
      </c>
      <c r="E100" s="188" t="s">
        <v>11</v>
      </c>
      <c r="F100" s="156"/>
      <c r="G100" s="11"/>
      <c r="H100" s="158" t="s">
        <v>58</v>
      </c>
      <c r="I100" s="158" t="s">
        <v>70</v>
      </c>
      <c r="J100" s="335" t="s">
        <v>371</v>
      </c>
      <c r="K100" s="158" t="s">
        <v>12</v>
      </c>
      <c r="L100" s="158" t="s">
        <v>13</v>
      </c>
      <c r="M100" s="158" t="s">
        <v>14</v>
      </c>
      <c r="N100" s="205"/>
      <c r="O100" s="158" t="s">
        <v>641</v>
      </c>
      <c r="P100" s="205"/>
      <c r="Q100"/>
      <c r="R100"/>
      <c r="S100"/>
      <c r="T100"/>
      <c r="U100"/>
      <c r="V100" s="16"/>
    </row>
    <row r="101" spans="2:22" ht="10.15" customHeight="1">
      <c r="B101" s="15"/>
      <c r="C101" s="11"/>
      <c r="D101" s="97"/>
      <c r="E101" s="39"/>
      <c r="F101" s="40"/>
      <c r="G101" s="11"/>
      <c r="H101" s="98"/>
      <c r="I101" s="98"/>
      <c r="J101" s="131" t="s">
        <v>54</v>
      </c>
      <c r="K101" s="131" t="s">
        <v>54</v>
      </c>
      <c r="L101" s="131" t="s">
        <v>54</v>
      </c>
      <c r="M101" s="131" t="s">
        <v>54</v>
      </c>
      <c r="N101" s="205"/>
      <c r="O101" s="196"/>
      <c r="P101" s="205"/>
      <c r="Q101"/>
      <c r="R101"/>
      <c r="S101"/>
      <c r="T101"/>
      <c r="U101"/>
      <c r="V101" s="16"/>
    </row>
    <row r="102" spans="2:22" ht="10.15" customHeight="1">
      <c r="B102" s="15"/>
      <c r="C102" s="11"/>
      <c r="D102" s="159" t="s">
        <v>56</v>
      </c>
      <c r="E102" s="160" t="s">
        <v>2</v>
      </c>
      <c r="F102" s="42"/>
      <c r="G102" s="11"/>
      <c r="H102" s="135"/>
      <c r="I102" s="135"/>
      <c r="J102" s="132"/>
      <c r="K102" s="132"/>
      <c r="L102" s="132"/>
      <c r="M102" s="132"/>
      <c r="N102" s="205"/>
      <c r="O102" s="197"/>
      <c r="P102" s="205"/>
      <c r="Q102"/>
      <c r="R102"/>
      <c r="S102"/>
      <c r="T102"/>
      <c r="U102"/>
      <c r="V102" s="16"/>
    </row>
    <row r="103" spans="2:22" ht="10.15" customHeight="1">
      <c r="B103" s="15"/>
      <c r="C103" s="11"/>
      <c r="D103" s="159"/>
      <c r="E103" s="160"/>
      <c r="F103" s="42" t="s">
        <v>360</v>
      </c>
      <c r="G103" s="11"/>
      <c r="H103" s="135"/>
      <c r="I103" s="135"/>
      <c r="J103" s="132"/>
      <c r="K103" s="132"/>
      <c r="L103" s="132"/>
      <c r="M103" s="132"/>
      <c r="N103" s="205"/>
      <c r="O103" s="197"/>
      <c r="P103" s="205"/>
      <c r="Q103"/>
      <c r="R103"/>
      <c r="S103"/>
      <c r="T103"/>
      <c r="U103"/>
      <c r="V103" s="16"/>
    </row>
    <row r="104" spans="2:22" ht="10.15" customHeight="1">
      <c r="B104" s="15"/>
      <c r="C104" s="11"/>
      <c r="D104" s="100"/>
      <c r="E104" s="41"/>
      <c r="F104" s="226" t="s">
        <v>3</v>
      </c>
      <c r="G104" s="11"/>
      <c r="H104" s="139"/>
      <c r="I104" s="139"/>
      <c r="J104" s="139"/>
      <c r="K104" s="139"/>
      <c r="L104" s="139"/>
      <c r="M104" s="139"/>
      <c r="N104" s="125"/>
      <c r="O104" s="200"/>
      <c r="P104" s="125"/>
      <c r="Q104"/>
      <c r="R104"/>
      <c r="S104"/>
      <c r="T104"/>
      <c r="U104"/>
      <c r="V104" s="16"/>
    </row>
    <row r="105" spans="2:22" ht="10.15" customHeight="1">
      <c r="B105" s="15"/>
      <c r="C105" s="11"/>
      <c r="D105" s="100"/>
      <c r="E105" s="41"/>
      <c r="F105" s="227" t="s">
        <v>6</v>
      </c>
      <c r="G105" s="11"/>
      <c r="H105" s="398"/>
      <c r="I105" s="398"/>
      <c r="J105" s="398"/>
      <c r="K105" s="398"/>
      <c r="L105" s="398"/>
      <c r="M105" s="398"/>
      <c r="N105" s="125"/>
      <c r="O105" s="199" t="str">
        <f ca="1">IF(OR(ISERROR(VLOOKUP($E$7,Index!$E$44:$G$67,2,FALSE)),ISERROR(J105/I105)),"OK",(IF(AND(J105/I105&gt;=VLOOKUP($E$7,Index!$E$44:$G$67,2,FALSE),OR(VLOOKUP($E$7,Index!$E$44:$G$67,3,FALSE)="",J105/I105&lt;=VLOOKUP($E$7,Index!$E$44:$G$67,3,FALSE))),"OK","ERROR")))</f>
        <v>OK</v>
      </c>
      <c r="P105" s="125"/>
      <c r="Q105"/>
      <c r="R105"/>
      <c r="S105"/>
      <c r="T105"/>
      <c r="U105"/>
      <c r="V105" s="16"/>
    </row>
    <row r="106" spans="2:22" ht="10.15" customHeight="1">
      <c r="B106" s="15"/>
      <c r="C106" s="11"/>
      <c r="D106" s="100"/>
      <c r="E106" s="41"/>
      <c r="F106" s="227" t="s">
        <v>7</v>
      </c>
      <c r="G106" s="11"/>
      <c r="H106" s="398"/>
      <c r="I106" s="398"/>
      <c r="J106" s="398"/>
      <c r="K106" s="398"/>
      <c r="L106" s="398"/>
      <c r="M106" s="398"/>
      <c r="N106" s="125"/>
      <c r="O106" s="199" t="str">
        <f ca="1">IF(OR(ISERROR(VLOOKUP($E$7,Index!$E$44:$G$67,2,FALSE)),ISERROR(J106/I106)),"OK",(IF(AND(J106/I106&gt;=VLOOKUP($E$7,Index!$E$44:$G$67,2,FALSE),OR(VLOOKUP($E$7,Index!$E$44:$G$67,3,FALSE)="",J106/I106&lt;=VLOOKUP($E$7,Index!$E$44:$G$67,3,FALSE))),"OK","ERROR")))</f>
        <v>OK</v>
      </c>
      <c r="P106" s="125"/>
      <c r="Q106"/>
      <c r="R106"/>
      <c r="S106"/>
      <c r="T106"/>
      <c r="U106"/>
      <c r="V106" s="16"/>
    </row>
    <row r="107" spans="2:22" ht="10.15" customHeight="1">
      <c r="B107" s="15"/>
      <c r="C107" s="11"/>
      <c r="D107" s="100"/>
      <c r="E107" s="41"/>
      <c r="F107" s="227" t="s">
        <v>8</v>
      </c>
      <c r="G107" s="11"/>
      <c r="H107" s="398"/>
      <c r="I107" s="398"/>
      <c r="J107" s="398"/>
      <c r="K107" s="398"/>
      <c r="L107" s="398"/>
      <c r="M107" s="398"/>
      <c r="N107" s="125"/>
      <c r="O107" s="199" t="str">
        <f ca="1">IF(OR(ISERROR(VLOOKUP($E$7,Index!$E$44:$G$67,2,FALSE)),ISERROR(J107/I107)),"OK",(IF(AND(J107/I107&gt;=VLOOKUP($E$7,Index!$E$44:$G$67,2,FALSE),OR(VLOOKUP($E$7,Index!$E$44:$G$67,3,FALSE)="",J107/I107&lt;=VLOOKUP($E$7,Index!$E$44:$G$67,3,FALSE))),"OK","ERROR")))</f>
        <v>OK</v>
      </c>
      <c r="P107" s="125"/>
      <c r="Q107"/>
      <c r="R107"/>
      <c r="S107"/>
      <c r="T107"/>
      <c r="U107"/>
      <c r="V107" s="16"/>
    </row>
    <row r="108" spans="2:22" ht="10.15" customHeight="1">
      <c r="B108" s="15"/>
      <c r="C108" s="11"/>
      <c r="D108" s="100"/>
      <c r="E108" s="41"/>
      <c r="F108" s="227"/>
      <c r="G108" s="11"/>
      <c r="H108" s="138"/>
      <c r="I108" s="138"/>
      <c r="J108" s="138"/>
      <c r="K108" s="138"/>
      <c r="L108" s="138"/>
      <c r="M108" s="138"/>
      <c r="N108" s="125"/>
      <c r="O108" s="213"/>
      <c r="P108" s="125"/>
      <c r="Q108"/>
      <c r="R108"/>
      <c r="S108"/>
      <c r="T108"/>
      <c r="U108"/>
      <c r="V108" s="16"/>
    </row>
    <row r="109" spans="2:22" ht="10.15" customHeight="1">
      <c r="B109" s="15"/>
      <c r="C109" s="11"/>
      <c r="D109" s="100"/>
      <c r="E109" s="41"/>
      <c r="F109" s="226" t="s">
        <v>9</v>
      </c>
      <c r="G109" s="11"/>
      <c r="H109" s="139"/>
      <c r="I109" s="139"/>
      <c r="J109" s="139"/>
      <c r="K109" s="139"/>
      <c r="L109" s="139"/>
      <c r="M109" s="139"/>
      <c r="N109" s="125"/>
      <c r="O109" s="200"/>
      <c r="P109" s="125"/>
      <c r="Q109"/>
      <c r="R109"/>
      <c r="S109"/>
      <c r="T109"/>
      <c r="U109"/>
      <c r="V109" s="16"/>
    </row>
    <row r="110" spans="2:22" ht="10.15" customHeight="1">
      <c r="B110" s="15"/>
      <c r="C110" s="11"/>
      <c r="D110" s="100"/>
      <c r="E110" s="41"/>
      <c r="F110" s="227" t="s">
        <v>22</v>
      </c>
      <c r="G110" s="11"/>
      <c r="H110" s="398"/>
      <c r="I110" s="398"/>
      <c r="J110" s="398"/>
      <c r="K110" s="398"/>
      <c r="L110" s="398"/>
      <c r="M110" s="398"/>
      <c r="N110" s="125"/>
      <c r="O110" s="199" t="str">
        <f ca="1">IF(OR(ISERROR(VLOOKUP($E$7,Index!$E$44:$G$67,2,FALSE)),ISERROR(J110/I110)),"OK",(IF(AND(J110/I110&gt;=VLOOKUP($E$7,Index!$E$44:$G$67,2,FALSE),OR(VLOOKUP($E$7,Index!$E$44:$G$67,3,FALSE)="",J110/I110&lt;=VLOOKUP($E$7,Index!$E$44:$G$67,3,FALSE))),"OK","ERROR")))</f>
        <v>OK</v>
      </c>
      <c r="P110" s="125"/>
      <c r="Q110"/>
      <c r="R110"/>
      <c r="S110"/>
      <c r="T110"/>
      <c r="U110"/>
      <c r="V110" s="16"/>
    </row>
    <row r="111" spans="2:22" ht="10.15" customHeight="1">
      <c r="B111" s="15"/>
      <c r="C111" s="11"/>
      <c r="D111" s="100"/>
      <c r="E111" s="41"/>
      <c r="F111" s="227" t="s">
        <v>23</v>
      </c>
      <c r="G111" s="11"/>
      <c r="H111" s="398"/>
      <c r="I111" s="398"/>
      <c r="J111" s="398"/>
      <c r="K111" s="402" t="s">
        <v>66</v>
      </c>
      <c r="L111" s="398"/>
      <c r="M111" s="398"/>
      <c r="N111" s="125"/>
      <c r="O111" s="199" t="str">
        <f ca="1">IF(OR(ISERROR(VLOOKUP($E$7,Index!$E$44:$G$67,2,FALSE)),ISERROR(J111/I111)),"OK",(IF(AND(J111/I111&gt;=VLOOKUP($E$7,Index!$E$44:$G$67,2,FALSE),OR(VLOOKUP($E$7,Index!$E$44:$G$67,3,FALSE)="",J111/I111&lt;=VLOOKUP($E$7,Index!$E$44:$G$67,3,FALSE))),"OK","ERROR")))</f>
        <v>OK</v>
      </c>
      <c r="P111" s="125"/>
      <c r="Q111"/>
      <c r="R111"/>
      <c r="S111"/>
      <c r="T111"/>
      <c r="U111"/>
      <c r="V111" s="16"/>
    </row>
    <row r="112" spans="2:22" ht="10.15" customHeight="1">
      <c r="B112" s="15"/>
      <c r="C112" s="11"/>
      <c r="D112" s="100"/>
      <c r="E112" s="41"/>
      <c r="F112" s="227" t="s">
        <v>57</v>
      </c>
      <c r="G112" s="11"/>
      <c r="H112" s="398"/>
      <c r="I112" s="398"/>
      <c r="J112" s="398"/>
      <c r="K112" s="402" t="s">
        <v>66</v>
      </c>
      <c r="L112" s="398"/>
      <c r="M112" s="398"/>
      <c r="N112" s="125"/>
      <c r="O112" s="199" t="str">
        <f ca="1">IF(OR(ISERROR(VLOOKUP($E$7,Index!$E$44:$G$67,2,FALSE)),ISERROR(J112/I112)),"OK",(IF(AND(J112/I112&gt;=VLOOKUP($E$7,Index!$E$44:$G$67,2,FALSE),OR(VLOOKUP($E$7,Index!$E$44:$G$67,3,FALSE)="",J112/I112&lt;=VLOOKUP($E$7,Index!$E$44:$G$67,3,FALSE))),"OK","ERROR")))</f>
        <v>OK</v>
      </c>
      <c r="P112" s="125"/>
      <c r="Q112"/>
      <c r="R112"/>
      <c r="S112"/>
      <c r="T112"/>
      <c r="U112"/>
      <c r="V112" s="16"/>
    </row>
    <row r="113" spans="2:22" ht="10.15" customHeight="1">
      <c r="B113" s="15"/>
      <c r="C113" s="11"/>
      <c r="D113" s="100"/>
      <c r="E113" s="41"/>
      <c r="F113" s="227" t="s">
        <v>32</v>
      </c>
      <c r="G113" s="11"/>
      <c r="H113" s="398"/>
      <c r="I113" s="398"/>
      <c r="J113" s="398"/>
      <c r="K113" s="402" t="s">
        <v>66</v>
      </c>
      <c r="L113" s="398"/>
      <c r="M113" s="398"/>
      <c r="N113" s="125"/>
      <c r="O113" s="199" t="str">
        <f ca="1">IF(OR(ISERROR(VLOOKUP($E$7,Index!$E$44:$G$67,2,FALSE)),ISERROR(J113/I113)),"OK",(IF(AND(J113/I113&gt;=VLOOKUP($E$7,Index!$E$44:$G$67,2,FALSE),OR(VLOOKUP($E$7,Index!$E$44:$G$67,3,FALSE)="",J113/I113&lt;=VLOOKUP($E$7,Index!$E$44:$G$67,3,FALSE))),"OK","ERROR")))</f>
        <v>OK</v>
      </c>
      <c r="P113" s="125"/>
      <c r="Q113"/>
      <c r="R113"/>
      <c r="S113"/>
      <c r="T113"/>
      <c r="U113"/>
      <c r="V113" s="16"/>
    </row>
    <row r="114" spans="2:22" ht="10.15" customHeight="1">
      <c r="B114" s="15"/>
      <c r="C114" s="11"/>
      <c r="D114" s="100"/>
      <c r="E114" s="41"/>
      <c r="F114" s="227" t="s">
        <v>8</v>
      </c>
      <c r="G114" s="11"/>
      <c r="H114" s="398"/>
      <c r="I114" s="398"/>
      <c r="J114" s="398"/>
      <c r="K114" s="398"/>
      <c r="L114" s="398"/>
      <c r="M114" s="398"/>
      <c r="N114" s="125"/>
      <c r="O114" s="199" t="str">
        <f ca="1">IF(OR(ISERROR(VLOOKUP($E$7,Index!$E$44:$G$67,2,FALSE)),ISERROR(J114/I114)),"OK",(IF(AND(J114/I114&gt;=VLOOKUP($E$7,Index!$E$44:$G$67,2,FALSE),OR(VLOOKUP($E$7,Index!$E$44:$G$67,3,FALSE)="",J114/I114&lt;=VLOOKUP($E$7,Index!$E$44:$G$67,3,FALSE))),"OK","ERROR")))</f>
        <v>OK</v>
      </c>
      <c r="P114" s="125"/>
      <c r="Q114"/>
      <c r="R114"/>
      <c r="S114"/>
      <c r="T114"/>
      <c r="U114"/>
      <c r="V114" s="16"/>
    </row>
    <row r="115" spans="2:22" ht="10.15" customHeight="1">
      <c r="B115" s="15"/>
      <c r="C115" s="11"/>
      <c r="D115" s="100"/>
      <c r="E115" s="41"/>
      <c r="F115" s="227"/>
      <c r="G115" s="11"/>
      <c r="H115" s="138"/>
      <c r="I115" s="138"/>
      <c r="J115" s="138"/>
      <c r="K115" s="138"/>
      <c r="L115" s="138"/>
      <c r="M115" s="138"/>
      <c r="N115" s="125"/>
      <c r="O115" s="213"/>
      <c r="P115" s="125"/>
      <c r="Q115"/>
      <c r="R115"/>
      <c r="S115"/>
      <c r="T115"/>
      <c r="U115"/>
      <c r="V115" s="16"/>
    </row>
    <row r="116" spans="2:22" ht="10.15" customHeight="1">
      <c r="B116" s="15"/>
      <c r="C116" s="11"/>
      <c r="D116" s="159"/>
      <c r="E116" s="160"/>
      <c r="F116" s="42" t="s">
        <v>361</v>
      </c>
      <c r="G116" s="11"/>
      <c r="H116" s="135"/>
      <c r="I116" s="135"/>
      <c r="J116" s="132"/>
      <c r="K116" s="132"/>
      <c r="L116" s="132"/>
      <c r="M116" s="132"/>
      <c r="N116" s="205"/>
      <c r="O116" s="197"/>
      <c r="P116" s="205"/>
      <c r="Q116"/>
      <c r="R116"/>
      <c r="S116"/>
      <c r="T116"/>
      <c r="U116"/>
      <c r="V116" s="16"/>
    </row>
    <row r="117" spans="2:22" ht="10.15" customHeight="1">
      <c r="B117" s="15"/>
      <c r="C117" s="11"/>
      <c r="D117" s="100"/>
      <c r="E117" s="41"/>
      <c r="F117" s="226" t="s">
        <v>3</v>
      </c>
      <c r="G117" s="11"/>
      <c r="H117" s="139"/>
      <c r="I117" s="139"/>
      <c r="J117" s="139"/>
      <c r="K117" s="139"/>
      <c r="L117" s="139"/>
      <c r="M117" s="139"/>
      <c r="N117" s="125"/>
      <c r="O117" s="200"/>
      <c r="P117" s="125"/>
      <c r="Q117"/>
      <c r="R117"/>
      <c r="S117"/>
      <c r="T117"/>
      <c r="U117"/>
      <c r="V117" s="16"/>
    </row>
    <row r="118" spans="2:22" ht="10.15" customHeight="1">
      <c r="B118" s="15"/>
      <c r="C118" s="11"/>
      <c r="D118" s="100"/>
      <c r="E118" s="41"/>
      <c r="F118" s="227" t="s">
        <v>6</v>
      </c>
      <c r="G118" s="11"/>
      <c r="H118" s="398"/>
      <c r="I118" s="398"/>
      <c r="J118" s="398"/>
      <c r="K118" s="398"/>
      <c r="L118" s="398"/>
      <c r="M118" s="398"/>
      <c r="N118" s="125"/>
      <c r="O118" s="199" t="str">
        <f ca="1">IF(OR(ISERROR(VLOOKUP($E$7,Index!$E$44:$G$67,2,FALSE)),ISERROR(J118/I118)),"OK",(IF(AND(J118/I118&gt;=VLOOKUP($E$7,Index!$E$44:$G$67,2,FALSE),OR(VLOOKUP($E$7,Index!$E$44:$G$67,3,FALSE)="",J118/I118&lt;=VLOOKUP($E$7,Index!$E$44:$G$67,3,FALSE))),"OK","ERROR")))</f>
        <v>OK</v>
      </c>
      <c r="P118" s="125"/>
      <c r="Q118"/>
      <c r="R118"/>
      <c r="S118"/>
      <c r="T118"/>
      <c r="U118"/>
      <c r="V118" s="16"/>
    </row>
    <row r="119" spans="2:22" ht="10.15" customHeight="1">
      <c r="B119" s="15"/>
      <c r="C119" s="11"/>
      <c r="D119" s="100"/>
      <c r="E119" s="41"/>
      <c r="F119" s="227" t="s">
        <v>7</v>
      </c>
      <c r="G119" s="11"/>
      <c r="H119" s="398"/>
      <c r="I119" s="398"/>
      <c r="J119" s="398"/>
      <c r="K119" s="398"/>
      <c r="L119" s="398"/>
      <c r="M119" s="398"/>
      <c r="N119" s="125"/>
      <c r="O119" s="199" t="str">
        <f ca="1">IF(OR(ISERROR(VLOOKUP($E$7,Index!$E$44:$G$67,2,FALSE)),ISERROR(J119/I119)),"OK",(IF(AND(J119/I119&gt;=VLOOKUP($E$7,Index!$E$44:$G$67,2,FALSE),OR(VLOOKUP($E$7,Index!$E$44:$G$67,3,FALSE)="",J119/I119&lt;=VLOOKUP($E$7,Index!$E$44:$G$67,3,FALSE))),"OK","ERROR")))</f>
        <v>OK</v>
      </c>
      <c r="P119" s="125"/>
      <c r="Q119"/>
      <c r="R119"/>
      <c r="S119"/>
      <c r="T119"/>
      <c r="U119"/>
      <c r="V119" s="16"/>
    </row>
    <row r="120" spans="2:22" ht="10.15" customHeight="1">
      <c r="B120" s="15"/>
      <c r="C120" s="11"/>
      <c r="D120" s="100"/>
      <c r="E120" s="41"/>
      <c r="F120" s="227" t="s">
        <v>8</v>
      </c>
      <c r="G120" s="11"/>
      <c r="H120" s="398"/>
      <c r="I120" s="398"/>
      <c r="J120" s="398"/>
      <c r="K120" s="398"/>
      <c r="L120" s="398"/>
      <c r="M120" s="398"/>
      <c r="N120" s="125"/>
      <c r="O120" s="199" t="str">
        <f ca="1">IF(OR(ISERROR(VLOOKUP($E$7,Index!$E$44:$G$67,2,FALSE)),ISERROR(J120/I120)),"OK",(IF(AND(J120/I120&gt;=VLOOKUP($E$7,Index!$E$44:$G$67,2,FALSE),OR(VLOOKUP($E$7,Index!$E$44:$G$67,3,FALSE)="",J120/I120&lt;=VLOOKUP($E$7,Index!$E$44:$G$67,3,FALSE))),"OK","ERROR")))</f>
        <v>OK</v>
      </c>
      <c r="P120" s="125"/>
      <c r="Q120"/>
      <c r="R120"/>
      <c r="S120"/>
      <c r="T120"/>
      <c r="U120"/>
      <c r="V120" s="16"/>
    </row>
    <row r="121" spans="2:22" ht="10.15" customHeight="1">
      <c r="B121" s="15"/>
      <c r="C121" s="11"/>
      <c r="D121" s="100"/>
      <c r="E121" s="41"/>
      <c r="F121" s="227"/>
      <c r="G121" s="11"/>
      <c r="H121" s="138"/>
      <c r="I121" s="138"/>
      <c r="J121" s="138"/>
      <c r="K121" s="138"/>
      <c r="L121" s="138"/>
      <c r="M121" s="138"/>
      <c r="N121" s="125"/>
      <c r="O121" s="213"/>
      <c r="P121" s="125"/>
      <c r="Q121"/>
      <c r="R121"/>
      <c r="S121"/>
      <c r="T121"/>
      <c r="U121"/>
      <c r="V121" s="16"/>
    </row>
    <row r="122" spans="2:22" ht="10.15" customHeight="1">
      <c r="B122" s="15"/>
      <c r="C122" s="11"/>
      <c r="D122" s="100"/>
      <c r="E122" s="41"/>
      <c r="F122" s="226" t="s">
        <v>9</v>
      </c>
      <c r="G122" s="11"/>
      <c r="H122" s="139"/>
      <c r="I122" s="139"/>
      <c r="J122" s="139"/>
      <c r="K122" s="139"/>
      <c r="L122" s="139"/>
      <c r="M122" s="139"/>
      <c r="N122" s="125"/>
      <c r="O122" s="200"/>
      <c r="P122" s="125"/>
      <c r="Q122"/>
      <c r="R122"/>
      <c r="S122"/>
      <c r="T122"/>
      <c r="U122"/>
      <c r="V122" s="16"/>
    </row>
    <row r="123" spans="2:22" ht="10.15" customHeight="1">
      <c r="B123" s="15"/>
      <c r="C123" s="11"/>
      <c r="D123" s="100"/>
      <c r="E123" s="41"/>
      <c r="F123" s="227" t="s">
        <v>22</v>
      </c>
      <c r="G123" s="11"/>
      <c r="H123" s="398"/>
      <c r="I123" s="398"/>
      <c r="J123" s="398"/>
      <c r="K123" s="398"/>
      <c r="L123" s="398"/>
      <c r="M123" s="398"/>
      <c r="N123" s="125"/>
      <c r="O123" s="199" t="str">
        <f ca="1">IF(OR(ISERROR(VLOOKUP($E$7,Index!$E$44:$G$67,2,FALSE)),ISERROR(J123/I123)),"OK",(IF(AND(J123/I123&gt;=VLOOKUP($E$7,Index!$E$44:$G$67,2,FALSE),OR(VLOOKUP($E$7,Index!$E$44:$G$67,3,FALSE)="",J123/I123&lt;=VLOOKUP($E$7,Index!$E$44:$G$67,3,FALSE))),"OK","ERROR")))</f>
        <v>OK</v>
      </c>
      <c r="P123" s="125"/>
      <c r="Q123"/>
      <c r="R123"/>
      <c r="S123"/>
      <c r="T123"/>
      <c r="U123"/>
      <c r="V123" s="16"/>
    </row>
    <row r="124" spans="2:22" ht="10.15" customHeight="1">
      <c r="B124" s="15"/>
      <c r="C124" s="11"/>
      <c r="D124" s="100"/>
      <c r="E124" s="41"/>
      <c r="F124" s="227" t="s">
        <v>23</v>
      </c>
      <c r="G124" s="11"/>
      <c r="H124" s="398"/>
      <c r="I124" s="398"/>
      <c r="J124" s="398"/>
      <c r="K124" s="402" t="s">
        <v>66</v>
      </c>
      <c r="L124" s="398"/>
      <c r="M124" s="398"/>
      <c r="N124" s="125"/>
      <c r="O124" s="199" t="str">
        <f ca="1">IF(OR(ISERROR(VLOOKUP($E$7,Index!$E$44:$G$67,2,FALSE)),ISERROR(J124/I124)),"OK",(IF(AND(J124/I124&gt;=VLOOKUP($E$7,Index!$E$44:$G$67,2,FALSE),OR(VLOOKUP($E$7,Index!$E$44:$G$67,3,FALSE)="",J124/I124&lt;=VLOOKUP($E$7,Index!$E$44:$G$67,3,FALSE))),"OK","ERROR")))</f>
        <v>OK</v>
      </c>
      <c r="P124" s="125"/>
      <c r="Q124"/>
      <c r="R124"/>
      <c r="S124"/>
      <c r="T124"/>
      <c r="U124"/>
      <c r="V124" s="16"/>
    </row>
    <row r="125" spans="2:22" ht="10.15" customHeight="1">
      <c r="B125" s="15"/>
      <c r="C125" s="11"/>
      <c r="D125" s="100"/>
      <c r="E125" s="41"/>
      <c r="F125" s="227" t="s">
        <v>57</v>
      </c>
      <c r="G125" s="11"/>
      <c r="H125" s="398"/>
      <c r="I125" s="398"/>
      <c r="J125" s="398"/>
      <c r="K125" s="402" t="s">
        <v>66</v>
      </c>
      <c r="L125" s="398"/>
      <c r="M125" s="398"/>
      <c r="N125" s="125"/>
      <c r="O125" s="199" t="str">
        <f ca="1">IF(OR(ISERROR(VLOOKUP($E$7,Index!$E$44:$G$67,2,FALSE)),ISERROR(J125/I125)),"OK",(IF(AND(J125/I125&gt;=VLOOKUP($E$7,Index!$E$44:$G$67,2,FALSE),OR(VLOOKUP($E$7,Index!$E$44:$G$67,3,FALSE)="",J125/I125&lt;=VLOOKUP($E$7,Index!$E$44:$G$67,3,FALSE))),"OK","ERROR")))</f>
        <v>OK</v>
      </c>
      <c r="P125" s="125"/>
      <c r="Q125"/>
      <c r="R125"/>
      <c r="S125"/>
      <c r="T125"/>
      <c r="U125"/>
      <c r="V125" s="16"/>
    </row>
    <row r="126" spans="2:22" ht="10.15" customHeight="1">
      <c r="B126" s="15"/>
      <c r="C126" s="11"/>
      <c r="D126" s="100"/>
      <c r="E126" s="41"/>
      <c r="F126" s="227" t="s">
        <v>32</v>
      </c>
      <c r="G126" s="11"/>
      <c r="H126" s="398"/>
      <c r="I126" s="398"/>
      <c r="J126" s="398"/>
      <c r="K126" s="402" t="s">
        <v>66</v>
      </c>
      <c r="L126" s="398"/>
      <c r="M126" s="398"/>
      <c r="N126" s="125"/>
      <c r="O126" s="199" t="str">
        <f ca="1">IF(OR(ISERROR(VLOOKUP($E$7,Index!$E$44:$G$67,2,FALSE)),ISERROR(J126/I126)),"OK",(IF(AND(J126/I126&gt;=VLOOKUP($E$7,Index!$E$44:$G$67,2,FALSE),OR(VLOOKUP($E$7,Index!$E$44:$G$67,3,FALSE)="",J126/I126&lt;=VLOOKUP($E$7,Index!$E$44:$G$67,3,FALSE))),"OK","ERROR")))</f>
        <v>OK</v>
      </c>
      <c r="P126" s="125"/>
      <c r="Q126"/>
      <c r="R126"/>
      <c r="S126"/>
      <c r="T126"/>
      <c r="U126"/>
      <c r="V126" s="16"/>
    </row>
    <row r="127" spans="2:22" ht="10.15" customHeight="1">
      <c r="B127" s="15"/>
      <c r="C127" s="11"/>
      <c r="D127" s="100"/>
      <c r="E127" s="41"/>
      <c r="F127" s="227" t="s">
        <v>8</v>
      </c>
      <c r="G127" s="11"/>
      <c r="H127" s="398"/>
      <c r="I127" s="398"/>
      <c r="J127" s="398"/>
      <c r="K127" s="398"/>
      <c r="L127" s="398"/>
      <c r="M127" s="398"/>
      <c r="N127" s="125"/>
      <c r="O127" s="199" t="str">
        <f ca="1">IF(OR(ISERROR(VLOOKUP($E$7,Index!$E$44:$G$67,2,FALSE)),ISERROR(J127/I127)),"OK",(IF(AND(J127/I127&gt;=VLOOKUP($E$7,Index!$E$44:$G$67,2,FALSE),OR(VLOOKUP($E$7,Index!$E$44:$G$67,3,FALSE)="",J127/I127&lt;=VLOOKUP($E$7,Index!$E$44:$G$67,3,FALSE))),"OK","ERROR")))</f>
        <v>OK</v>
      </c>
      <c r="P127" s="125"/>
      <c r="Q127"/>
      <c r="R127"/>
      <c r="S127"/>
      <c r="T127"/>
      <c r="U127"/>
      <c r="V127" s="16"/>
    </row>
    <row r="128" spans="2:22" ht="10.15" customHeight="1">
      <c r="B128" s="15"/>
      <c r="C128" s="11"/>
      <c r="D128" s="100"/>
      <c r="E128" s="160" t="s">
        <v>15</v>
      </c>
      <c r="F128" s="42"/>
      <c r="G128" s="11"/>
      <c r="H128" s="139"/>
      <c r="I128" s="139"/>
      <c r="J128" s="139"/>
      <c r="K128" s="139"/>
      <c r="L128" s="139"/>
      <c r="M128" s="139"/>
      <c r="N128" s="125"/>
      <c r="O128" s="200"/>
      <c r="P128" s="125"/>
      <c r="Q128"/>
      <c r="R128"/>
      <c r="S128"/>
      <c r="T128"/>
      <c r="U128"/>
      <c r="V128" s="16"/>
    </row>
    <row r="129" spans="1:22" ht="10.15" customHeight="1">
      <c r="B129" s="15"/>
      <c r="C129" s="11"/>
      <c r="D129" s="100"/>
      <c r="E129" s="160"/>
      <c r="F129" s="42" t="s">
        <v>360</v>
      </c>
      <c r="G129" s="11"/>
      <c r="H129" s="139"/>
      <c r="I129" s="139"/>
      <c r="J129" s="139"/>
      <c r="K129" s="139"/>
      <c r="L129" s="139"/>
      <c r="M129" s="139"/>
      <c r="N129" s="125"/>
      <c r="O129" s="200"/>
      <c r="P129" s="125"/>
      <c r="Q129"/>
      <c r="R129"/>
      <c r="S129"/>
      <c r="T129"/>
      <c r="U129"/>
      <c r="V129" s="16"/>
    </row>
    <row r="130" spans="1:22" ht="10.15" customHeight="1">
      <c r="B130" s="15"/>
      <c r="C130" s="11"/>
      <c r="D130" s="100"/>
      <c r="E130" s="160"/>
      <c r="F130" s="227" t="s">
        <v>16</v>
      </c>
      <c r="G130" s="11"/>
      <c r="H130" s="398"/>
      <c r="I130" s="398"/>
      <c r="J130" s="398"/>
      <c r="K130" s="398"/>
      <c r="L130" s="398"/>
      <c r="M130" s="398"/>
      <c r="N130" s="125"/>
      <c r="O130" s="199" t="str">
        <f ca="1">IF(OR(ISERROR(VLOOKUP($E$7,Index!$E$44:$G$67,2,FALSE)),ISERROR(J130/I130)),"OK",(IF(AND(J130/I130&gt;=VLOOKUP($E$7,Index!$E$44:$G$67,2,FALSE),OR(VLOOKUP($E$7,Index!$E$44:$G$67,3,FALSE)="",J130/I130&lt;=VLOOKUP($E$7,Index!$E$44:$G$67,3,FALSE))),"OK","ERROR")))</f>
        <v>OK</v>
      </c>
      <c r="P130" s="125"/>
      <c r="Q130"/>
      <c r="R130"/>
      <c r="S130"/>
      <c r="T130"/>
      <c r="U130"/>
      <c r="V130" s="16"/>
    </row>
    <row r="131" spans="1:22" ht="10.15" customHeight="1">
      <c r="B131" s="15"/>
      <c r="C131" s="11"/>
      <c r="D131" s="100"/>
      <c r="E131" s="41"/>
      <c r="F131" s="227"/>
      <c r="G131" s="11"/>
      <c r="H131" s="138"/>
      <c r="I131" s="138"/>
      <c r="J131" s="138"/>
      <c r="K131" s="138"/>
      <c r="L131" s="138"/>
      <c r="M131" s="138"/>
      <c r="N131" s="125"/>
      <c r="O131" s="213"/>
      <c r="P131" s="125"/>
      <c r="Q131"/>
      <c r="R131"/>
      <c r="S131"/>
      <c r="T131"/>
      <c r="U131"/>
      <c r="V131" s="16"/>
    </row>
    <row r="132" spans="1:22" ht="10.15" customHeight="1">
      <c r="B132" s="15"/>
      <c r="C132" s="11"/>
      <c r="D132" s="100"/>
      <c r="E132" s="160"/>
      <c r="F132" s="42" t="s">
        <v>361</v>
      </c>
      <c r="G132" s="11"/>
      <c r="H132" s="139"/>
      <c r="I132" s="139"/>
      <c r="J132" s="139"/>
      <c r="K132" s="139"/>
      <c r="L132" s="139"/>
      <c r="M132" s="139"/>
      <c r="N132" s="125"/>
      <c r="O132" s="200"/>
      <c r="P132" s="125"/>
      <c r="Q132"/>
      <c r="R132"/>
      <c r="S132"/>
      <c r="T132"/>
      <c r="U132"/>
      <c r="V132" s="16"/>
    </row>
    <row r="133" spans="1:22" ht="10.15" customHeight="1">
      <c r="B133" s="15"/>
      <c r="C133" s="11"/>
      <c r="D133" s="99"/>
      <c r="E133" s="239"/>
      <c r="F133" s="231" t="s">
        <v>16</v>
      </c>
      <c r="G133" s="11"/>
      <c r="H133" s="400"/>
      <c r="I133" s="400"/>
      <c r="J133" s="400"/>
      <c r="K133" s="400"/>
      <c r="L133" s="400"/>
      <c r="M133" s="400"/>
      <c r="N133" s="125"/>
      <c r="O133" s="203" t="str">
        <f ca="1">IF(OR(ISERROR(VLOOKUP($E$7,Index!$E$44:$G$67,2,FALSE)),ISERROR(J133/I133)),"OK",(IF(AND(J133/I133&gt;=VLOOKUP($E$7,Index!$E$44:$G$67,2,FALSE),OR(VLOOKUP($E$7,Index!$E$44:$G$67,3,FALSE)="",J133/I133&lt;=VLOOKUP($E$7,Index!$E$44:$G$67,3,FALSE))),"OK","ERROR")))</f>
        <v>OK</v>
      </c>
      <c r="P133" s="125"/>
      <c r="Q133"/>
      <c r="R133"/>
      <c r="S133"/>
      <c r="T133"/>
      <c r="U133"/>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116</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116</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H89:M89 H91:J92 L91:M92 H94:J95 L94:M95 H105:M107 H114:M114 L111:M113 H111:J113 H110:M110 H118:M120 H127:M127 L124:M126 H124:J126 H123:M123 H130:M130 H133:M133" name="inforce_L"/>
    <protectedRange sqref="H35:M39 H47:M47 L44:M46 H44:J46 H42:M43 H51:M55 H63:M63 L60:M62 H60:J62 H58:M59 H66:M68 L74:M74 H74:J74 H71:M73 H76:J82 L76:M82" name="inforce_NL"/>
  </protectedRanges>
  <mergeCells count="6">
    <mergeCell ref="H27:M27"/>
    <mergeCell ref="E7:F7"/>
    <mergeCell ref="D18:D19"/>
    <mergeCell ref="E18:F18"/>
    <mergeCell ref="E19:F19"/>
    <mergeCell ref="E20:F20"/>
  </mergeCells>
  <phoneticPr fontId="22" type="noConversion"/>
  <conditionalFormatting sqref="O1:O1048576 U1:U1048576">
    <cfRule type="containsText" dxfId="180" priority="1" operator="containsText" text="ERROR">
      <formula>NOT(ISERROR(SEARCH("ERROR",O1)))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DAEEF3"/>
  </sheetPr>
  <dimension ref="A1:W199"/>
  <sheetViews>
    <sheetView showGridLines="0" workbookViewId="0"/>
  </sheetViews>
  <sheetFormatPr defaultColWidth="8.7109375" defaultRowHeight="10.15" customHeight="1"/>
  <cols>
    <col min="1" max="1" width="3.5703125" style="303" customWidth="1"/>
    <col min="2" max="3" width="3.5703125" style="4" customWidth="1"/>
    <col min="4" max="4" width="10.5703125" style="4" customWidth="1"/>
    <col min="5" max="5" width="5.5703125" style="4" customWidth="1"/>
    <col min="6" max="6" width="40.5703125" style="4" customWidth="1"/>
    <col min="7" max="7" width="3.5703125" style="4" customWidth="1"/>
    <col min="8" max="10" width="15.5703125" style="392" customWidth="1"/>
    <col min="11" max="11" width="20.5703125" style="392" customWidth="1"/>
    <col min="12" max="13" width="15.5703125" style="392" customWidth="1"/>
    <col min="14" max="14" width="3.5703125" style="392" customWidth="1"/>
    <col min="15" max="15" width="15.5703125" style="195" customWidth="1"/>
    <col min="16" max="16" width="3.7109375" style="392" hidden="1" customWidth="1"/>
    <col min="17" max="19" width="15.5703125" style="392" hidden="1" customWidth="1"/>
    <col min="20" max="20" width="3.7109375" style="4" hidden="1" customWidth="1"/>
    <col min="21" max="21" width="15.5703125" style="195" hidden="1" customWidth="1"/>
    <col min="22" max="22" width="3.5703125" style="4" customWidth="1"/>
    <col min="23" max="23" width="3.5703125" style="303" customWidth="1"/>
    <col min="24" max="16384" width="8.7109375" style="391"/>
  </cols>
  <sheetData>
    <row r="1" spans="2:22" ht="10.15" customHeight="1">
      <c r="P1" s="392" t="s">
        <v>116</v>
      </c>
      <c r="Q1" s="392" t="s">
        <v>116</v>
      </c>
      <c r="R1" s="392" t="s">
        <v>116</v>
      </c>
      <c r="S1" s="392" t="s">
        <v>116</v>
      </c>
      <c r="T1" s="4" t="s">
        <v>116</v>
      </c>
      <c r="U1" s="195" t="s">
        <v>116</v>
      </c>
    </row>
    <row r="2" spans="2:22" ht="12.75">
      <c r="B2" s="1" t="s">
        <v>132</v>
      </c>
      <c r="C2" s="1"/>
      <c r="H2" s="232"/>
      <c r="V2" s="52" t="s">
        <v>174</v>
      </c>
    </row>
    <row r="3" spans="2:22" ht="12.75">
      <c r="B3" s="1" t="s">
        <v>366</v>
      </c>
      <c r="C3" s="1"/>
      <c r="H3" s="221"/>
      <c r="V3" s="55" t="s">
        <v>175</v>
      </c>
    </row>
    <row r="5" spans="2:22" ht="12.75">
      <c r="B5" s="1" t="str">
        <f ca="1">CONCATENATE("&lt;",MID(CELL("filename",$A$1),FIND("]",CELL("filename",$A$1))+1,LEN(CELL("filename",$A$1))),"&gt;")</f>
        <v>&lt;L3.3N-x&gt;</v>
      </c>
      <c r="C5" s="1"/>
    </row>
    <row r="6" spans="2:22" ht="12.75">
      <c r="B6" s="1" t="s">
        <v>554</v>
      </c>
    </row>
    <row r="7" spans="2:22" ht="12.75">
      <c r="B7" s="181" t="s">
        <v>693</v>
      </c>
      <c r="E7" s="554" t="str">
        <f ca="1">IFERROR(VLOOKUP(MID(CELL("filename",A1),FIND("L3.3N-",CELL("filename",A1))+6,255),Index!$D$44:$E$67,2,FALSE),"[Please rename this tab in the format of &lt;L3.3N-x&gt;.]")</f>
        <v>[Please rename this tab in the format of &lt;L3.3N-x&gt;.]</v>
      </c>
      <c r="F7" s="554"/>
      <c r="G7"/>
    </row>
    <row r="8" spans="2:22" ht="12.75">
      <c r="B8" s="1" t="str">
        <f>"As at " &amp;RIGHT(valuation_date,2)&amp;" "&amp;TEXT(DATE(2000,MID(valuation_date,5,2),1),"mmmm")&amp;" "&amp;LEFT(valuation_date,4)</f>
        <v>As at 31 December 2018</v>
      </c>
    </row>
    <row r="9" spans="2:22" ht="10.15" customHeight="1" thickBot="1">
      <c r="B9" s="1"/>
    </row>
    <row r="10" spans="2:22" ht="10.15" customHeight="1">
      <c r="B10" s="12"/>
      <c r="C10" s="13"/>
      <c r="D10" s="13"/>
      <c r="E10" s="13"/>
      <c r="F10" s="13"/>
      <c r="G10" s="13"/>
      <c r="H10" s="146"/>
      <c r="I10" s="146"/>
      <c r="J10" s="146"/>
      <c r="K10" s="146"/>
      <c r="L10" s="146"/>
      <c r="M10" s="146"/>
      <c r="N10" s="146"/>
      <c r="O10" s="208"/>
      <c r="P10" s="146"/>
      <c r="Q10" s="146"/>
      <c r="R10" s="146"/>
      <c r="S10" s="146"/>
      <c r="T10" s="13"/>
      <c r="U10" s="208"/>
      <c r="V10" s="14"/>
    </row>
    <row r="11" spans="2:22" ht="10.15" customHeight="1">
      <c r="B11" s="15"/>
      <c r="C11" s="377" t="s">
        <v>306</v>
      </c>
      <c r="D11" s="220"/>
      <c r="E11" s="11"/>
      <c r="F11" s="11"/>
      <c r="G11" s="11"/>
      <c r="H11" s="126"/>
      <c r="I11" s="126"/>
      <c r="J11" s="126"/>
      <c r="K11" s="126"/>
      <c r="L11" s="126"/>
      <c r="M11" s="126"/>
      <c r="N11" s="126"/>
      <c r="O11" s="209"/>
      <c r="P11" s="126"/>
      <c r="Q11" s="126"/>
      <c r="R11" s="126"/>
      <c r="S11" s="126"/>
      <c r="T11" s="11"/>
      <c r="U11" s="209"/>
      <c r="V11" s="16"/>
    </row>
    <row r="12" spans="2:22" ht="10.15" customHeight="1">
      <c r="B12" s="15"/>
      <c r="C12" s="221" t="s">
        <v>129</v>
      </c>
      <c r="D12" s="11" t="s">
        <v>388</v>
      </c>
      <c r="E12" s="11"/>
      <c r="F12" s="11"/>
      <c r="G12" s="11"/>
      <c r="H12" s="126"/>
      <c r="I12" s="126"/>
      <c r="J12" s="126"/>
      <c r="K12" s="126"/>
      <c r="L12" s="126"/>
      <c r="M12" s="126"/>
      <c r="N12" s="126"/>
      <c r="O12" s="209"/>
      <c r="P12" s="126"/>
      <c r="Q12" s="126"/>
      <c r="R12" s="126"/>
      <c r="S12" s="126"/>
      <c r="T12" s="11"/>
      <c r="U12" s="209"/>
      <c r="V12" s="16"/>
    </row>
    <row r="13" spans="2:22" ht="10.15" customHeight="1">
      <c r="B13" s="15"/>
      <c r="C13" s="221" t="s">
        <v>130</v>
      </c>
      <c r="D13" s="11" t="s">
        <v>414</v>
      </c>
      <c r="E13" s="11"/>
      <c r="F13" s="11"/>
      <c r="G13" s="11"/>
      <c r="H13" s="126"/>
      <c r="I13" s="126"/>
      <c r="J13" s="126"/>
      <c r="K13" s="126"/>
      <c r="L13" s="126"/>
      <c r="M13" s="126"/>
      <c r="N13" s="126"/>
      <c r="O13" s="209"/>
      <c r="P13" s="126"/>
      <c r="Q13" s="126"/>
      <c r="R13" s="126"/>
      <c r="S13" s="126"/>
      <c r="T13" s="11"/>
      <c r="U13" s="209"/>
      <c r="V13" s="16"/>
    </row>
    <row r="14" spans="2:22" ht="10.15" customHeight="1">
      <c r="B14" s="15"/>
      <c r="C14" s="221" t="s">
        <v>131</v>
      </c>
      <c r="D14" s="11" t="s">
        <v>312</v>
      </c>
      <c r="E14" s="11"/>
      <c r="F14" s="11"/>
      <c r="G14" s="11"/>
      <c r="H14" s="126"/>
      <c r="I14" s="126"/>
      <c r="J14" s="126"/>
      <c r="K14" s="126"/>
      <c r="L14" s="126"/>
      <c r="M14" s="126"/>
      <c r="N14" s="126"/>
      <c r="O14" s="209"/>
      <c r="P14" s="126"/>
      <c r="Q14" s="126"/>
      <c r="R14" s="126"/>
      <c r="S14" s="126"/>
      <c r="T14" s="11"/>
      <c r="U14" s="209"/>
      <c r="V14" s="16"/>
    </row>
    <row r="15" spans="2:22" ht="10.15" customHeight="1">
      <c r="B15" s="15"/>
      <c r="C15" s="11"/>
      <c r="D15" s="381" t="s">
        <v>690</v>
      </c>
      <c r="E15" s="222"/>
      <c r="F15" s="222"/>
      <c r="G15" s="222"/>
      <c r="H15" s="222"/>
      <c r="I15" s="222"/>
      <c r="J15" s="222"/>
      <c r="K15" s="222"/>
      <c r="L15" s="222"/>
      <c r="M15" s="222"/>
      <c r="N15" s="222"/>
      <c r="O15" s="222"/>
      <c r="P15" s="126"/>
      <c r="Q15" s="126"/>
      <c r="R15" s="126"/>
      <c r="S15" s="126"/>
      <c r="T15" s="11"/>
      <c r="U15" s="209"/>
      <c r="V15" s="16"/>
    </row>
    <row r="16" spans="2:22" ht="10.15" customHeight="1">
      <c r="B16" s="15"/>
      <c r="C16" s="11"/>
      <c r="D16" s="221" t="s">
        <v>646</v>
      </c>
      <c r="E16" s="11"/>
      <c r="F16" s="11"/>
      <c r="G16" s="11"/>
      <c r="H16" s="126"/>
      <c r="I16" s="126"/>
      <c r="J16" s="126"/>
      <c r="K16" s="126"/>
      <c r="L16" s="126"/>
      <c r="M16" s="126"/>
      <c r="N16" s="126"/>
      <c r="O16" s="209"/>
      <c r="P16" s="126"/>
      <c r="Q16" s="126"/>
      <c r="R16" s="126"/>
      <c r="S16" s="126"/>
      <c r="T16" s="11"/>
      <c r="U16" s="209"/>
      <c r="V16" s="16"/>
    </row>
    <row r="17" spans="1:23" ht="10.15" customHeight="1">
      <c r="B17" s="15"/>
      <c r="C17" s="11"/>
      <c r="D17" s="221" t="s">
        <v>570</v>
      </c>
      <c r="E17" s="11"/>
      <c r="F17" s="11"/>
      <c r="G17" s="11"/>
      <c r="H17" s="126"/>
      <c r="I17" s="126"/>
      <c r="J17" s="126"/>
      <c r="K17" s="126"/>
      <c r="L17" s="126"/>
      <c r="M17" s="126"/>
      <c r="N17" s="126"/>
      <c r="O17" s="209"/>
      <c r="P17" s="126"/>
      <c r="Q17" s="126"/>
      <c r="R17" s="126"/>
      <c r="S17" s="126"/>
      <c r="T17" s="11"/>
      <c r="U17" s="209"/>
      <c r="V17" s="16"/>
    </row>
    <row r="18" spans="1:23" ht="10.15" customHeight="1">
      <c r="B18" s="15"/>
      <c r="C18" s="11"/>
      <c r="D18" s="547" t="s">
        <v>0</v>
      </c>
      <c r="E18" s="552" t="s">
        <v>667</v>
      </c>
      <c r="F18" s="553"/>
      <c r="G18"/>
      <c r="H18"/>
      <c r="I18" s="126"/>
      <c r="J18" s="126"/>
      <c r="K18" s="126"/>
      <c r="L18" s="126"/>
      <c r="M18" s="126"/>
      <c r="N18" s="126"/>
      <c r="O18" s="209"/>
      <c r="P18" s="126"/>
      <c r="Q18" s="126"/>
      <c r="R18" s="126"/>
      <c r="S18" s="126"/>
      <c r="T18" s="11"/>
      <c r="U18" s="209"/>
      <c r="V18" s="16"/>
    </row>
    <row r="19" spans="1:23" ht="10.15" customHeight="1">
      <c r="B19" s="15"/>
      <c r="C19" s="11"/>
      <c r="D19" s="547"/>
      <c r="E19" s="549" t="s">
        <v>549</v>
      </c>
      <c r="F19" s="550"/>
      <c r="G19"/>
      <c r="H19"/>
      <c r="J19" s="126"/>
      <c r="K19" s="126"/>
      <c r="L19" s="126"/>
      <c r="M19" s="126"/>
      <c r="N19" s="126"/>
      <c r="O19" s="209"/>
      <c r="P19" s="126"/>
      <c r="Q19" s="126"/>
      <c r="R19" s="126"/>
      <c r="S19" s="126"/>
      <c r="T19" s="11"/>
      <c r="U19" s="209"/>
      <c r="V19" s="16"/>
    </row>
    <row r="20" spans="1:23" ht="10.15" customHeight="1">
      <c r="B20" s="15"/>
      <c r="C20" s="11"/>
      <c r="D20" s="378" t="s">
        <v>365</v>
      </c>
      <c r="E20" s="557" t="s">
        <v>555</v>
      </c>
      <c r="F20" s="558"/>
      <c r="G20"/>
      <c r="H20"/>
      <c r="J20" s="126"/>
      <c r="K20" s="126"/>
      <c r="L20" s="126"/>
      <c r="M20" s="126"/>
      <c r="N20" s="126"/>
      <c r="O20" s="209"/>
      <c r="P20" s="126"/>
      <c r="Q20" s="126"/>
      <c r="R20" s="126"/>
      <c r="S20" s="126"/>
      <c r="T20" s="11"/>
      <c r="U20" s="209"/>
      <c r="V20" s="16"/>
    </row>
    <row r="21" spans="1:23" ht="10.15" customHeight="1">
      <c r="B21" s="15"/>
      <c r="C21" s="11"/>
      <c r="D21"/>
      <c r="E21"/>
      <c r="F21"/>
      <c r="G21"/>
      <c r="H21"/>
      <c r="J21" s="126"/>
      <c r="K21" s="126"/>
      <c r="L21" s="126"/>
      <c r="M21" s="126"/>
      <c r="N21" s="126"/>
      <c r="O21" s="209"/>
      <c r="P21" s="126"/>
      <c r="Q21" s="126"/>
      <c r="R21" s="126"/>
      <c r="S21" s="126"/>
      <c r="T21" s="11"/>
      <c r="U21" s="209"/>
      <c r="V21" s="16"/>
    </row>
    <row r="22" spans="1:23" ht="10.15" customHeight="1">
      <c r="B22" s="15"/>
      <c r="C22" s="11"/>
      <c r="D22" s="232" t="s">
        <v>679</v>
      </c>
      <c r="E22" s="11"/>
      <c r="F22" s="11"/>
      <c r="G22" s="11"/>
      <c r="H22" s="126"/>
      <c r="I22" s="126"/>
      <c r="J22" s="126"/>
      <c r="K22" s="126"/>
      <c r="L22" s="126"/>
      <c r="M22" s="126"/>
      <c r="N22" s="126"/>
      <c r="O22" s="209"/>
      <c r="P22" s="126"/>
      <c r="Q22" s="126"/>
      <c r="R22" s="126"/>
      <c r="S22" s="126"/>
      <c r="T22" s="11"/>
      <c r="U22" s="209"/>
      <c r="V22" s="16"/>
    </row>
    <row r="23" spans="1:23" ht="10.15" hidden="1" customHeight="1">
      <c r="A23" s="303" t="s">
        <v>116</v>
      </c>
      <c r="B23" s="15"/>
      <c r="C23" s="11"/>
      <c r="D23" s="232"/>
      <c r="E23" s="11"/>
      <c r="F23" s="11"/>
      <c r="G23" s="11"/>
      <c r="H23" s="126"/>
      <c r="I23" s="126"/>
      <c r="J23" s="126"/>
      <c r="K23" s="126"/>
      <c r="L23" s="126"/>
      <c r="M23" s="126"/>
      <c r="N23" s="126"/>
      <c r="O23" s="209"/>
      <c r="P23" s="126"/>
      <c r="Q23" s="126"/>
      <c r="R23" s="126"/>
      <c r="S23" s="126"/>
      <c r="T23" s="11"/>
      <c r="U23" s="209"/>
      <c r="V23" s="16"/>
    </row>
    <row r="24" spans="1:23" ht="10.15" customHeight="1">
      <c r="B24" s="15"/>
      <c r="C24" s="11"/>
      <c r="H24" s="126"/>
      <c r="I24" s="126"/>
      <c r="J24" s="126"/>
      <c r="K24" s="126"/>
      <c r="L24" s="126"/>
      <c r="M24" s="126"/>
      <c r="N24" s="126"/>
      <c r="O24" s="209"/>
      <c r="P24" s="126"/>
      <c r="Q24" s="126"/>
      <c r="R24" s="126"/>
      <c r="S24" s="126"/>
      <c r="T24" s="11"/>
      <c r="U24" s="209"/>
      <c r="V24" s="16"/>
    </row>
    <row r="25" spans="1:23" ht="10.15" customHeight="1">
      <c r="B25" s="15"/>
      <c r="C25" s="190">
        <v>1</v>
      </c>
      <c r="D25" s="187" t="s">
        <v>301</v>
      </c>
      <c r="E25" s="187"/>
      <c r="F25" s="187"/>
      <c r="G25" s="187"/>
      <c r="H25" s="190"/>
      <c r="I25" s="190"/>
      <c r="J25" s="190"/>
      <c r="K25" s="190"/>
      <c r="L25" s="190"/>
      <c r="M25" s="190"/>
      <c r="N25" s="190"/>
      <c r="O25" s="212"/>
      <c r="P25" s="190"/>
      <c r="Q25" s="190"/>
      <c r="R25" s="190"/>
      <c r="S25" s="190"/>
      <c r="T25" s="187"/>
      <c r="U25" s="212"/>
      <c r="V25" s="16"/>
    </row>
    <row r="26" spans="1:23" ht="10.15" customHeight="1">
      <c r="B26" s="15"/>
      <c r="C26" s="11"/>
      <c r="D26" s="11"/>
      <c r="E26" s="11"/>
      <c r="F26" s="11"/>
      <c r="G26" s="11"/>
      <c r="H26" s="126"/>
      <c r="I26" s="126"/>
      <c r="J26" s="126"/>
      <c r="K26" s="126"/>
      <c r="L26" s="126"/>
      <c r="M26" s="126"/>
      <c r="N26" s="126"/>
      <c r="O26" s="209"/>
      <c r="P26" s="126"/>
      <c r="Q26" s="126"/>
      <c r="R26" s="126"/>
      <c r="S26" s="126"/>
      <c r="T26" s="11"/>
      <c r="U26" s="209"/>
      <c r="V26" s="16"/>
    </row>
    <row r="27" spans="1:23" ht="10.15" customHeight="1">
      <c r="B27" s="15"/>
      <c r="C27" s="11"/>
      <c r="D27" s="96"/>
      <c r="E27" s="11"/>
      <c r="F27" s="11"/>
      <c r="G27" s="11"/>
      <c r="H27" s="544" t="s">
        <v>310</v>
      </c>
      <c r="I27" s="544"/>
      <c r="J27" s="544"/>
      <c r="K27" s="544"/>
      <c r="L27" s="544"/>
      <c r="M27" s="544"/>
      <c r="N27" s="126"/>
      <c r="O27" s="209"/>
      <c r="P27" s="126"/>
      <c r="Q27"/>
      <c r="R27"/>
      <c r="S27"/>
      <c r="T27"/>
      <c r="U27"/>
      <c r="V27" s="16"/>
    </row>
    <row r="28" spans="1:23" ht="10.15" customHeight="1">
      <c r="B28" s="15"/>
      <c r="C28" s="11"/>
      <c r="D28" s="96"/>
      <c r="E28" s="11"/>
      <c r="F28" s="11"/>
      <c r="G28" s="11"/>
      <c r="H28" s="184"/>
      <c r="I28" s="184"/>
      <c r="J28" s="233" t="s">
        <v>572</v>
      </c>
      <c r="K28" s="184"/>
      <c r="L28" s="184"/>
      <c r="M28" s="184"/>
      <c r="N28" s="126"/>
      <c r="O28" s="209"/>
      <c r="P28" s="126"/>
      <c r="Q28"/>
      <c r="R28"/>
      <c r="S28"/>
      <c r="T28"/>
      <c r="U28"/>
      <c r="V28" s="16"/>
    </row>
    <row r="29" spans="1:23" ht="10.15" customHeight="1">
      <c r="B29" s="15"/>
      <c r="C29" s="11"/>
      <c r="D29" s="2"/>
      <c r="E29" s="2"/>
      <c r="F29" s="2"/>
      <c r="G29" s="2"/>
      <c r="H29" s="185">
        <v>1</v>
      </c>
      <c r="I29" s="185">
        <v>2</v>
      </c>
      <c r="J29" s="185">
        <v>3</v>
      </c>
      <c r="K29" s="185">
        <v>4</v>
      </c>
      <c r="L29" s="185">
        <v>5</v>
      </c>
      <c r="M29" s="185">
        <v>6</v>
      </c>
      <c r="N29" s="126"/>
      <c r="O29" s="209"/>
      <c r="P29" s="126"/>
      <c r="Q29"/>
      <c r="R29"/>
      <c r="S29"/>
      <c r="T29"/>
      <c r="U29"/>
      <c r="V29" s="16"/>
    </row>
    <row r="30" spans="1:23" ht="41.45" customHeight="1">
      <c r="A30" s="349"/>
      <c r="B30" s="148"/>
      <c r="C30" s="35"/>
      <c r="D30" s="155" t="s">
        <v>0</v>
      </c>
      <c r="E30" s="188" t="s">
        <v>11</v>
      </c>
      <c r="F30" s="156"/>
      <c r="G30" s="11"/>
      <c r="H30" s="158" t="s">
        <v>58</v>
      </c>
      <c r="I30" s="158" t="s">
        <v>70</v>
      </c>
      <c r="J30" s="335" t="s">
        <v>371</v>
      </c>
      <c r="K30" s="158" t="s">
        <v>12</v>
      </c>
      <c r="L30" s="158" t="s">
        <v>13</v>
      </c>
      <c r="M30" s="158" t="s">
        <v>14</v>
      </c>
      <c r="N30" s="205"/>
      <c r="O30" s="158" t="s">
        <v>641</v>
      </c>
      <c r="P30" s="205"/>
      <c r="Q30"/>
      <c r="R30"/>
      <c r="S30"/>
      <c r="T30"/>
      <c r="U30"/>
      <c r="V30" s="149"/>
      <c r="W30" s="349"/>
    </row>
    <row r="31" spans="1:23" ht="10.15" customHeight="1">
      <c r="B31" s="15"/>
      <c r="C31" s="11"/>
      <c r="D31" s="100"/>
      <c r="E31" s="41"/>
      <c r="F31" s="42"/>
      <c r="G31" s="11"/>
      <c r="H31" s="135"/>
      <c r="I31" s="135"/>
      <c r="J31" s="131" t="s">
        <v>54</v>
      </c>
      <c r="K31" s="131" t="s">
        <v>54</v>
      </c>
      <c r="L31" s="131" t="s">
        <v>54</v>
      </c>
      <c r="M31" s="131" t="s">
        <v>54</v>
      </c>
      <c r="N31" s="205"/>
      <c r="O31" s="196"/>
      <c r="P31" s="205"/>
      <c r="Q31"/>
      <c r="R31"/>
      <c r="S31"/>
      <c r="T31"/>
      <c r="U31"/>
      <c r="V31" s="16"/>
    </row>
    <row r="32" spans="1:23" ht="10.15" customHeight="1">
      <c r="B32" s="15"/>
      <c r="C32" s="11"/>
      <c r="D32" s="159" t="s">
        <v>1</v>
      </c>
      <c r="E32" s="160" t="s">
        <v>2</v>
      </c>
      <c r="F32" s="42"/>
      <c r="G32" s="11"/>
      <c r="H32" s="135"/>
      <c r="I32" s="135"/>
      <c r="J32" s="132"/>
      <c r="K32" s="132"/>
      <c r="L32" s="132"/>
      <c r="M32" s="132"/>
      <c r="N32" s="205"/>
      <c r="O32" s="197"/>
      <c r="P32" s="205"/>
      <c r="Q32"/>
      <c r="R32"/>
      <c r="S32"/>
      <c r="T32"/>
      <c r="U32"/>
      <c r="V32" s="16"/>
    </row>
    <row r="33" spans="2:22" ht="10.15" customHeight="1">
      <c r="B33" s="15"/>
      <c r="C33" s="11"/>
      <c r="D33" s="159"/>
      <c r="E33" s="160"/>
      <c r="F33" s="42" t="s">
        <v>360</v>
      </c>
      <c r="G33" s="11"/>
      <c r="H33" s="135"/>
      <c r="I33" s="135"/>
      <c r="J33" s="132"/>
      <c r="K33" s="132"/>
      <c r="L33" s="132"/>
      <c r="M33" s="132"/>
      <c r="N33" s="205"/>
      <c r="O33" s="197"/>
      <c r="P33" s="205"/>
      <c r="Q33"/>
      <c r="R33"/>
      <c r="S33"/>
      <c r="T33"/>
      <c r="U33"/>
      <c r="V33" s="16"/>
    </row>
    <row r="34" spans="2:22" ht="10.15" customHeight="1">
      <c r="B34" s="15"/>
      <c r="C34" s="11"/>
      <c r="D34" s="100"/>
      <c r="E34" s="41"/>
      <c r="F34" s="226" t="s">
        <v>3</v>
      </c>
      <c r="G34" s="11"/>
      <c r="H34" s="135"/>
      <c r="I34" s="135"/>
      <c r="J34" s="135"/>
      <c r="K34" s="135"/>
      <c r="L34" s="135"/>
      <c r="M34" s="135"/>
      <c r="N34" s="126"/>
      <c r="O34" s="198"/>
      <c r="P34" s="126"/>
      <c r="Q34"/>
      <c r="R34"/>
      <c r="S34"/>
      <c r="T34"/>
      <c r="U34"/>
      <c r="V34" s="16"/>
    </row>
    <row r="35" spans="2:22" ht="10.15" customHeight="1">
      <c r="B35" s="15"/>
      <c r="C35" s="11"/>
      <c r="D35" s="100"/>
      <c r="E35" s="41"/>
      <c r="F35" s="227" t="s">
        <v>4</v>
      </c>
      <c r="G35" s="11"/>
      <c r="H35" s="398"/>
      <c r="I35" s="398"/>
      <c r="J35" s="398"/>
      <c r="K35" s="398"/>
      <c r="L35" s="398"/>
      <c r="M35" s="398"/>
      <c r="N35" s="125"/>
      <c r="O35" s="199" t="str">
        <f ca="1">IF(OR(ISERROR(VLOOKUP($E$7,Index!$E$44:$G$67,2,FALSE)),ISERROR(J35/I35)),"OK",(IF(AND(J35/I35&gt;=VLOOKUP($E$7,Index!$E$44:$G$67,2,FALSE),OR(VLOOKUP($E$7,Index!$E$44:$G$67,3,FALSE)="",J35/I35&lt;=VLOOKUP($E$7,Index!$E$44:$G$67,3,FALSE))),"OK","ERROR")))</f>
        <v>OK</v>
      </c>
      <c r="P35" s="125"/>
      <c r="Q35"/>
      <c r="R35"/>
      <c r="S35"/>
      <c r="T35"/>
      <c r="U35"/>
      <c r="V35" s="16"/>
    </row>
    <row r="36" spans="2:22" ht="10.15" customHeight="1">
      <c r="B36" s="15"/>
      <c r="C36" s="11"/>
      <c r="D36" s="100"/>
      <c r="E36" s="41"/>
      <c r="F36" s="227" t="s">
        <v>5</v>
      </c>
      <c r="G36" s="11"/>
      <c r="H36" s="398"/>
      <c r="I36" s="398"/>
      <c r="J36" s="398"/>
      <c r="K36" s="398"/>
      <c r="L36" s="398"/>
      <c r="M36" s="398"/>
      <c r="N36" s="125"/>
      <c r="O36" s="199" t="str">
        <f ca="1">IF(OR(ISERROR(VLOOKUP($E$7,Index!$E$44:$G$67,2,FALSE)),ISERROR(J36/I36)),"OK",(IF(AND(J36/I36&gt;=VLOOKUP($E$7,Index!$E$44:$G$67,2,FALSE),OR(VLOOKUP($E$7,Index!$E$44:$G$67,3,FALSE)="",J36/I36&lt;=VLOOKUP($E$7,Index!$E$44:$G$67,3,FALSE))),"OK","ERROR")))</f>
        <v>OK</v>
      </c>
      <c r="P36" s="125"/>
      <c r="Q36"/>
      <c r="R36"/>
      <c r="S36"/>
      <c r="T36"/>
      <c r="U36"/>
      <c r="V36" s="16"/>
    </row>
    <row r="37" spans="2:22" ht="10.15" customHeight="1">
      <c r="B37" s="15"/>
      <c r="C37" s="11"/>
      <c r="D37" s="100"/>
      <c r="E37" s="41"/>
      <c r="F37" s="227" t="s">
        <v>6</v>
      </c>
      <c r="G37" s="11"/>
      <c r="H37" s="398"/>
      <c r="I37" s="398"/>
      <c r="J37" s="398"/>
      <c r="K37" s="398"/>
      <c r="L37" s="398"/>
      <c r="M37" s="398"/>
      <c r="N37" s="125"/>
      <c r="O37" s="199" t="str">
        <f ca="1">IF(OR(ISERROR(VLOOKUP($E$7,Index!$E$44:$G$67,2,FALSE)),ISERROR(J37/I37)),"OK",(IF(AND(J37/I37&gt;=VLOOKUP($E$7,Index!$E$44:$G$67,2,FALSE),OR(VLOOKUP($E$7,Index!$E$44:$G$67,3,FALSE)="",J37/I37&lt;=VLOOKUP($E$7,Index!$E$44:$G$67,3,FALSE))),"OK","ERROR")))</f>
        <v>OK</v>
      </c>
      <c r="P37" s="125"/>
      <c r="Q37"/>
      <c r="R37"/>
      <c r="S37"/>
      <c r="T37"/>
      <c r="U37"/>
      <c r="V37" s="16"/>
    </row>
    <row r="38" spans="2:22" ht="10.15" customHeight="1">
      <c r="B38" s="15"/>
      <c r="C38" s="11"/>
      <c r="D38" s="100"/>
      <c r="E38" s="41"/>
      <c r="F38" s="227" t="s">
        <v>7</v>
      </c>
      <c r="G38" s="11"/>
      <c r="H38" s="398"/>
      <c r="I38" s="398"/>
      <c r="J38" s="398"/>
      <c r="K38" s="398"/>
      <c r="L38" s="398"/>
      <c r="M38" s="398"/>
      <c r="N38" s="125"/>
      <c r="O38" s="199" t="str">
        <f ca="1">IF(OR(ISERROR(VLOOKUP($E$7,Index!$E$44:$G$67,2,FALSE)),ISERROR(J38/I38)),"OK",(IF(AND(J38/I38&gt;=VLOOKUP($E$7,Index!$E$44:$G$67,2,FALSE),OR(VLOOKUP($E$7,Index!$E$44:$G$67,3,FALSE)="",J38/I38&lt;=VLOOKUP($E$7,Index!$E$44:$G$67,3,FALSE))),"OK","ERROR")))</f>
        <v>OK</v>
      </c>
      <c r="P38" s="125"/>
      <c r="Q38"/>
      <c r="R38"/>
      <c r="S38"/>
      <c r="T38"/>
      <c r="U38"/>
      <c r="V38" s="16"/>
    </row>
    <row r="39" spans="2:22" ht="10.15" customHeight="1">
      <c r="B39" s="15"/>
      <c r="C39" s="11"/>
      <c r="D39" s="100"/>
      <c r="E39" s="41"/>
      <c r="F39" s="227" t="s">
        <v>8</v>
      </c>
      <c r="G39" s="11"/>
      <c r="H39" s="398"/>
      <c r="I39" s="398"/>
      <c r="J39" s="398"/>
      <c r="K39" s="398"/>
      <c r="L39" s="398"/>
      <c r="M39" s="398"/>
      <c r="N39" s="125"/>
      <c r="O39" s="199" t="str">
        <f ca="1">IF(OR(ISERROR(VLOOKUP($E$7,Index!$E$44:$G$67,2,FALSE)),ISERROR(J39/I39)),"OK",(IF(AND(J39/I39&gt;=VLOOKUP($E$7,Index!$E$44:$G$67,2,FALSE),OR(VLOOKUP($E$7,Index!$E$44:$G$67,3,FALSE)="",J39/I39&lt;=VLOOKUP($E$7,Index!$E$44:$G$67,3,FALSE))),"OK","ERROR")))</f>
        <v>OK</v>
      </c>
      <c r="P39" s="125"/>
      <c r="Q39"/>
      <c r="R39"/>
      <c r="S39"/>
      <c r="T39"/>
      <c r="U39"/>
      <c r="V39" s="16"/>
    </row>
    <row r="40" spans="2:22" ht="10.15" customHeight="1">
      <c r="B40" s="15"/>
      <c r="C40" s="11"/>
      <c r="D40" s="100"/>
      <c r="E40" s="41"/>
      <c r="F40" s="42"/>
      <c r="G40" s="11"/>
      <c r="H40" s="138"/>
      <c r="I40" s="138"/>
      <c r="J40" s="138"/>
      <c r="K40" s="138"/>
      <c r="L40" s="138"/>
      <c r="M40" s="138"/>
      <c r="N40" s="125"/>
      <c r="O40" s="213"/>
      <c r="P40" s="125"/>
      <c r="Q40"/>
      <c r="R40"/>
      <c r="S40"/>
      <c r="T40"/>
      <c r="U40"/>
      <c r="V40" s="16"/>
    </row>
    <row r="41" spans="2:22" ht="10.15" customHeight="1">
      <c r="B41" s="15"/>
      <c r="C41" s="11"/>
      <c r="D41" s="100"/>
      <c r="E41" s="41"/>
      <c r="F41" s="226" t="s">
        <v>9</v>
      </c>
      <c r="G41" s="11"/>
      <c r="H41" s="139"/>
      <c r="I41" s="139"/>
      <c r="J41" s="139"/>
      <c r="K41" s="139"/>
      <c r="L41" s="139"/>
      <c r="M41" s="139"/>
      <c r="N41" s="125"/>
      <c r="O41" s="200"/>
      <c r="P41" s="125"/>
      <c r="Q41"/>
      <c r="R41"/>
      <c r="S41"/>
      <c r="T41"/>
      <c r="U41"/>
      <c r="V41" s="16"/>
    </row>
    <row r="42" spans="2:22" ht="10.15" customHeight="1">
      <c r="B42" s="15"/>
      <c r="C42" s="11"/>
      <c r="D42" s="100"/>
      <c r="E42" s="41"/>
      <c r="F42" s="227" t="s">
        <v>10</v>
      </c>
      <c r="G42" s="11"/>
      <c r="H42" s="398"/>
      <c r="I42" s="398"/>
      <c r="J42" s="398"/>
      <c r="K42" s="398"/>
      <c r="L42" s="398"/>
      <c r="M42" s="398"/>
      <c r="N42" s="125"/>
      <c r="O42" s="199" t="str">
        <f ca="1">IF(OR(ISERROR(VLOOKUP($E$7,Index!$E$44:$G$67,2,FALSE)),ISERROR(J42/I42)),"OK",(IF(AND(J42/I42&gt;=VLOOKUP($E$7,Index!$E$44:$G$67,2,FALSE),OR(VLOOKUP($E$7,Index!$E$44:$G$67,3,FALSE)="",J42/I42&lt;=VLOOKUP($E$7,Index!$E$44:$G$67,3,FALSE))),"OK","ERROR")))</f>
        <v>OK</v>
      </c>
      <c r="P42" s="125"/>
      <c r="Q42"/>
      <c r="R42"/>
      <c r="S42"/>
      <c r="T42"/>
      <c r="U42"/>
      <c r="V42" s="16"/>
    </row>
    <row r="43" spans="2:22" ht="10.15" customHeight="1">
      <c r="B43" s="15"/>
      <c r="C43" s="11"/>
      <c r="D43" s="100"/>
      <c r="E43" s="41"/>
      <c r="F43" s="227" t="s">
        <v>22</v>
      </c>
      <c r="G43" s="11"/>
      <c r="H43" s="398"/>
      <c r="I43" s="398"/>
      <c r="J43" s="398"/>
      <c r="K43" s="398"/>
      <c r="L43" s="398"/>
      <c r="M43" s="398"/>
      <c r="N43" s="125"/>
      <c r="O43" s="199" t="str">
        <f ca="1">IF(OR(ISERROR(VLOOKUP($E$7,Index!$E$44:$G$67,2,FALSE)),ISERROR(J43/I43)),"OK",(IF(AND(J43/I43&gt;=VLOOKUP($E$7,Index!$E$44:$G$67,2,FALSE),OR(VLOOKUP($E$7,Index!$E$44:$G$67,3,FALSE)="",J43/I43&lt;=VLOOKUP($E$7,Index!$E$44:$G$67,3,FALSE))),"OK","ERROR")))</f>
        <v>OK</v>
      </c>
      <c r="P43" s="125"/>
      <c r="Q43"/>
      <c r="R43"/>
      <c r="S43"/>
      <c r="T43"/>
      <c r="U43"/>
      <c r="V43" s="16"/>
    </row>
    <row r="44" spans="2:22" ht="10.15" customHeight="1">
      <c r="B44" s="15"/>
      <c r="C44" s="11"/>
      <c r="D44" s="100"/>
      <c r="E44" s="41"/>
      <c r="F44" s="227" t="s">
        <v>23</v>
      </c>
      <c r="G44" s="11"/>
      <c r="H44" s="398"/>
      <c r="I44" s="398"/>
      <c r="J44" s="398"/>
      <c r="K44" s="402" t="s">
        <v>66</v>
      </c>
      <c r="L44" s="398"/>
      <c r="M44" s="398"/>
      <c r="N44" s="125"/>
      <c r="O44" s="199" t="str">
        <f ca="1">IF(OR(ISERROR(VLOOKUP($E$7,Index!$E$44:$G$67,2,FALSE)),ISERROR(J44/I44)),"OK",(IF(AND(J44/I44&gt;=VLOOKUP($E$7,Index!$E$44:$G$67,2,FALSE),OR(VLOOKUP($E$7,Index!$E$44:$G$67,3,FALSE)="",J44/I44&lt;=VLOOKUP($E$7,Index!$E$44:$G$67,3,FALSE))),"OK","ERROR")))</f>
        <v>OK</v>
      </c>
      <c r="P44" s="125"/>
      <c r="Q44"/>
      <c r="R44"/>
      <c r="S44"/>
      <c r="T44"/>
      <c r="U44"/>
      <c r="V44" s="16"/>
    </row>
    <row r="45" spans="2:22" ht="10.15" customHeight="1">
      <c r="B45" s="15"/>
      <c r="C45" s="11"/>
      <c r="D45" s="100"/>
      <c r="E45" s="41"/>
      <c r="F45" s="227" t="s">
        <v>57</v>
      </c>
      <c r="G45" s="11"/>
      <c r="H45" s="398"/>
      <c r="I45" s="398"/>
      <c r="J45" s="398"/>
      <c r="K45" s="402" t="s">
        <v>66</v>
      </c>
      <c r="L45" s="398"/>
      <c r="M45" s="398"/>
      <c r="N45" s="125"/>
      <c r="O45" s="199" t="str">
        <f ca="1">IF(OR(ISERROR(VLOOKUP($E$7,Index!$E$44:$G$67,2,FALSE)),ISERROR(J45/I45)),"OK",(IF(AND(J45/I45&gt;=VLOOKUP($E$7,Index!$E$44:$G$67,2,FALSE),OR(VLOOKUP($E$7,Index!$E$44:$G$67,3,FALSE)="",J45/I45&lt;=VLOOKUP($E$7,Index!$E$44:$G$67,3,FALSE))),"OK","ERROR")))</f>
        <v>OK</v>
      </c>
      <c r="P45" s="125"/>
      <c r="Q45"/>
      <c r="R45"/>
      <c r="S45"/>
      <c r="T45"/>
      <c r="U45"/>
      <c r="V45" s="16"/>
    </row>
    <row r="46" spans="2:22" ht="10.15" customHeight="1">
      <c r="B46" s="15"/>
      <c r="C46" s="11"/>
      <c r="D46" s="100"/>
      <c r="E46" s="41"/>
      <c r="F46" s="227" t="s">
        <v>32</v>
      </c>
      <c r="G46" s="11"/>
      <c r="H46" s="398"/>
      <c r="I46" s="398"/>
      <c r="J46" s="398"/>
      <c r="K46" s="402" t="s">
        <v>66</v>
      </c>
      <c r="L46" s="398"/>
      <c r="M46" s="398"/>
      <c r="N46" s="125"/>
      <c r="O46" s="199" t="str">
        <f ca="1">IF(OR(ISERROR(VLOOKUP($E$7,Index!$E$44:$G$67,2,FALSE)),ISERROR(J46/I46)),"OK",(IF(AND(J46/I46&gt;=VLOOKUP($E$7,Index!$E$44:$G$67,2,FALSE),OR(VLOOKUP($E$7,Index!$E$44:$G$67,3,FALSE)="",J46/I46&lt;=VLOOKUP($E$7,Index!$E$44:$G$67,3,FALSE))),"OK","ERROR")))</f>
        <v>OK</v>
      </c>
      <c r="P46" s="125"/>
      <c r="Q46"/>
      <c r="R46"/>
      <c r="S46"/>
      <c r="T46"/>
      <c r="U46"/>
      <c r="V46" s="16"/>
    </row>
    <row r="47" spans="2:22" ht="10.15" customHeight="1">
      <c r="B47" s="15"/>
      <c r="C47" s="11"/>
      <c r="D47" s="100"/>
      <c r="E47" s="41"/>
      <c r="F47" s="227" t="s">
        <v>8</v>
      </c>
      <c r="G47" s="11"/>
      <c r="H47" s="398"/>
      <c r="I47" s="398"/>
      <c r="J47" s="398"/>
      <c r="K47" s="398"/>
      <c r="L47" s="398"/>
      <c r="M47" s="398"/>
      <c r="N47" s="125"/>
      <c r="O47" s="199" t="str">
        <f ca="1">IF(OR(ISERROR(VLOOKUP($E$7,Index!$E$44:$G$67,2,FALSE)),ISERROR(J47/I47)),"OK",(IF(AND(J47/I47&gt;=VLOOKUP($E$7,Index!$E$44:$G$67,2,FALSE),OR(VLOOKUP($E$7,Index!$E$44:$G$67,3,FALSE)="",J47/I47&lt;=VLOOKUP($E$7,Index!$E$44:$G$67,3,FALSE))),"OK","ERROR")))</f>
        <v>OK</v>
      </c>
      <c r="P47" s="125"/>
      <c r="Q47"/>
      <c r="R47"/>
      <c r="S47"/>
      <c r="T47"/>
      <c r="U47"/>
      <c r="V47" s="16"/>
    </row>
    <row r="48" spans="2:22" ht="10.15" customHeight="1">
      <c r="B48" s="15"/>
      <c r="C48" s="11"/>
      <c r="D48" s="100"/>
      <c r="E48" s="41"/>
      <c r="F48" s="227"/>
      <c r="G48" s="11"/>
      <c r="H48" s="138"/>
      <c r="I48" s="138"/>
      <c r="J48" s="138"/>
      <c r="K48" s="138"/>
      <c r="L48" s="138"/>
      <c r="M48" s="138"/>
      <c r="N48" s="125"/>
      <c r="O48" s="213"/>
      <c r="P48" s="125"/>
      <c r="Q48"/>
      <c r="R48"/>
      <c r="S48"/>
      <c r="T48"/>
      <c r="U48"/>
      <c r="V48" s="16"/>
    </row>
    <row r="49" spans="2:22" ht="10.15" customHeight="1">
      <c r="B49" s="15"/>
      <c r="C49" s="11"/>
      <c r="D49" s="159"/>
      <c r="E49" s="160"/>
      <c r="F49" s="42" t="s">
        <v>361</v>
      </c>
      <c r="G49" s="11"/>
      <c r="H49" s="135"/>
      <c r="I49" s="135"/>
      <c r="J49" s="132"/>
      <c r="K49" s="132"/>
      <c r="L49" s="132"/>
      <c r="M49" s="132"/>
      <c r="N49" s="205"/>
      <c r="O49" s="197"/>
      <c r="P49" s="205"/>
      <c r="Q49"/>
      <c r="R49"/>
      <c r="S49"/>
      <c r="T49"/>
      <c r="U49"/>
      <c r="V49" s="16"/>
    </row>
    <row r="50" spans="2:22" ht="10.15" customHeight="1">
      <c r="B50" s="15"/>
      <c r="C50" s="11"/>
      <c r="D50" s="100"/>
      <c r="E50" s="41"/>
      <c r="F50" s="226" t="s">
        <v>3</v>
      </c>
      <c r="G50" s="11"/>
      <c r="H50" s="135"/>
      <c r="I50" s="135"/>
      <c r="J50" s="135"/>
      <c r="K50" s="135"/>
      <c r="L50" s="135"/>
      <c r="M50" s="135"/>
      <c r="N50" s="126"/>
      <c r="O50" s="198"/>
      <c r="P50" s="126"/>
      <c r="Q50"/>
      <c r="R50"/>
      <c r="S50"/>
      <c r="T50"/>
      <c r="U50"/>
      <c r="V50" s="16"/>
    </row>
    <row r="51" spans="2:22" ht="10.15" customHeight="1">
      <c r="B51" s="15"/>
      <c r="C51" s="11"/>
      <c r="D51" s="100"/>
      <c r="E51" s="41"/>
      <c r="F51" s="227" t="s">
        <v>4</v>
      </c>
      <c r="G51" s="11"/>
      <c r="H51" s="398"/>
      <c r="I51" s="398"/>
      <c r="J51" s="398"/>
      <c r="K51" s="398"/>
      <c r="L51" s="398"/>
      <c r="M51" s="398"/>
      <c r="N51" s="125"/>
      <c r="O51" s="199" t="str">
        <f ca="1">IF(OR(ISERROR(VLOOKUP($E$7,Index!$E$44:$G$67,2,FALSE)),ISERROR(J51/I51)),"OK",(IF(AND(J51/I51&gt;=VLOOKUP($E$7,Index!$E$44:$G$67,2,FALSE),OR(VLOOKUP($E$7,Index!$E$44:$G$67,3,FALSE)="",J51/I51&lt;=VLOOKUP($E$7,Index!$E$44:$G$67,3,FALSE))),"OK","ERROR")))</f>
        <v>OK</v>
      </c>
      <c r="P51" s="125"/>
      <c r="Q51"/>
      <c r="R51"/>
      <c r="S51"/>
      <c r="T51"/>
      <c r="U51"/>
      <c r="V51" s="16"/>
    </row>
    <row r="52" spans="2:22" ht="10.15" customHeight="1">
      <c r="B52" s="15"/>
      <c r="C52" s="11"/>
      <c r="D52" s="100"/>
      <c r="E52" s="41"/>
      <c r="F52" s="227" t="s">
        <v>5</v>
      </c>
      <c r="G52" s="11"/>
      <c r="H52" s="398"/>
      <c r="I52" s="398"/>
      <c r="J52" s="398"/>
      <c r="K52" s="398"/>
      <c r="L52" s="398"/>
      <c r="M52" s="398"/>
      <c r="N52" s="125"/>
      <c r="O52" s="199" t="str">
        <f ca="1">IF(OR(ISERROR(VLOOKUP($E$7,Index!$E$44:$G$67,2,FALSE)),ISERROR(J52/I52)),"OK",(IF(AND(J52/I52&gt;=VLOOKUP($E$7,Index!$E$44:$G$67,2,FALSE),OR(VLOOKUP($E$7,Index!$E$44:$G$67,3,FALSE)="",J52/I52&lt;=VLOOKUP($E$7,Index!$E$44:$G$67,3,FALSE))),"OK","ERROR")))</f>
        <v>OK</v>
      </c>
      <c r="P52" s="125"/>
      <c r="Q52"/>
      <c r="R52"/>
      <c r="S52"/>
      <c r="T52"/>
      <c r="U52"/>
      <c r="V52" s="16"/>
    </row>
    <row r="53" spans="2:22" ht="10.15" customHeight="1">
      <c r="B53" s="15"/>
      <c r="C53" s="11"/>
      <c r="D53" s="100"/>
      <c r="E53" s="41"/>
      <c r="F53" s="227" t="s">
        <v>6</v>
      </c>
      <c r="G53" s="11"/>
      <c r="H53" s="398"/>
      <c r="I53" s="398"/>
      <c r="J53" s="398"/>
      <c r="K53" s="398"/>
      <c r="L53" s="398"/>
      <c r="M53" s="398"/>
      <c r="N53" s="125"/>
      <c r="O53" s="199" t="str">
        <f ca="1">IF(OR(ISERROR(VLOOKUP($E$7,Index!$E$44:$G$67,2,FALSE)),ISERROR(J53/I53)),"OK",(IF(AND(J53/I53&gt;=VLOOKUP($E$7,Index!$E$44:$G$67,2,FALSE),OR(VLOOKUP($E$7,Index!$E$44:$G$67,3,FALSE)="",J53/I53&lt;=VLOOKUP($E$7,Index!$E$44:$G$67,3,FALSE))),"OK","ERROR")))</f>
        <v>OK</v>
      </c>
      <c r="P53" s="125"/>
      <c r="Q53"/>
      <c r="R53"/>
      <c r="S53"/>
      <c r="T53"/>
      <c r="U53"/>
      <c r="V53" s="16"/>
    </row>
    <row r="54" spans="2:22" ht="10.15" customHeight="1">
      <c r="B54" s="15"/>
      <c r="C54" s="11"/>
      <c r="D54" s="100"/>
      <c r="E54" s="41"/>
      <c r="F54" s="227" t="s">
        <v>7</v>
      </c>
      <c r="G54" s="11"/>
      <c r="H54" s="398"/>
      <c r="I54" s="398"/>
      <c r="J54" s="398"/>
      <c r="K54" s="398"/>
      <c r="L54" s="398"/>
      <c r="M54" s="398"/>
      <c r="N54" s="125"/>
      <c r="O54" s="199" t="str">
        <f ca="1">IF(OR(ISERROR(VLOOKUP($E$7,Index!$E$44:$G$67,2,FALSE)),ISERROR(J54/I54)),"OK",(IF(AND(J54/I54&gt;=VLOOKUP($E$7,Index!$E$44:$G$67,2,FALSE),OR(VLOOKUP($E$7,Index!$E$44:$G$67,3,FALSE)="",J54/I54&lt;=VLOOKUP($E$7,Index!$E$44:$G$67,3,FALSE))),"OK","ERROR")))</f>
        <v>OK</v>
      </c>
      <c r="P54" s="125"/>
      <c r="Q54"/>
      <c r="R54"/>
      <c r="S54"/>
      <c r="T54"/>
      <c r="U54"/>
      <c r="V54" s="16"/>
    </row>
    <row r="55" spans="2:22" ht="10.15" customHeight="1">
      <c r="B55" s="15"/>
      <c r="C55" s="11"/>
      <c r="D55" s="100"/>
      <c r="E55" s="41"/>
      <c r="F55" s="227" t="s">
        <v>8</v>
      </c>
      <c r="G55" s="11"/>
      <c r="H55" s="398"/>
      <c r="I55" s="398"/>
      <c r="J55" s="398"/>
      <c r="K55" s="398"/>
      <c r="L55" s="398"/>
      <c r="M55" s="398"/>
      <c r="N55" s="125"/>
      <c r="O55" s="199" t="str">
        <f ca="1">IF(OR(ISERROR(VLOOKUP($E$7,Index!$E$44:$G$67,2,FALSE)),ISERROR(J55/I55)),"OK",(IF(AND(J55/I55&gt;=VLOOKUP($E$7,Index!$E$44:$G$67,2,FALSE),OR(VLOOKUP($E$7,Index!$E$44:$G$67,3,FALSE)="",J55/I55&lt;=VLOOKUP($E$7,Index!$E$44:$G$67,3,FALSE))),"OK","ERROR")))</f>
        <v>OK</v>
      </c>
      <c r="P55" s="125"/>
      <c r="Q55"/>
      <c r="R55"/>
      <c r="S55"/>
      <c r="T55"/>
      <c r="U55"/>
      <c r="V55" s="16"/>
    </row>
    <row r="56" spans="2:22" ht="10.15" customHeight="1">
      <c r="B56" s="15"/>
      <c r="C56" s="11"/>
      <c r="D56" s="100"/>
      <c r="E56" s="41"/>
      <c r="F56" s="42"/>
      <c r="G56" s="11"/>
      <c r="H56" s="138"/>
      <c r="I56" s="138"/>
      <c r="J56" s="138"/>
      <c r="K56" s="138"/>
      <c r="L56" s="138"/>
      <c r="M56" s="138"/>
      <c r="N56" s="125"/>
      <c r="O56" s="213"/>
      <c r="P56" s="125"/>
      <c r="Q56"/>
      <c r="R56"/>
      <c r="S56"/>
      <c r="T56"/>
      <c r="U56"/>
      <c r="V56" s="16"/>
    </row>
    <row r="57" spans="2:22" ht="10.15" customHeight="1">
      <c r="B57" s="15"/>
      <c r="C57" s="11"/>
      <c r="D57" s="100"/>
      <c r="E57" s="41"/>
      <c r="F57" s="226" t="s">
        <v>9</v>
      </c>
      <c r="G57" s="11"/>
      <c r="H57" s="139"/>
      <c r="I57" s="139"/>
      <c r="J57" s="139"/>
      <c r="K57" s="139"/>
      <c r="L57" s="139"/>
      <c r="M57" s="139"/>
      <c r="N57" s="125"/>
      <c r="O57" s="200"/>
      <c r="P57" s="125"/>
      <c r="Q57"/>
      <c r="R57"/>
      <c r="S57"/>
      <c r="T57"/>
      <c r="U57"/>
      <c r="V57" s="16"/>
    </row>
    <row r="58" spans="2:22" ht="10.15" customHeight="1">
      <c r="B58" s="15"/>
      <c r="C58" s="11"/>
      <c r="D58" s="100"/>
      <c r="E58" s="41"/>
      <c r="F58" s="227" t="s">
        <v>10</v>
      </c>
      <c r="G58" s="11"/>
      <c r="H58" s="398"/>
      <c r="I58" s="398"/>
      <c r="J58" s="398"/>
      <c r="K58" s="398"/>
      <c r="L58" s="398"/>
      <c r="M58" s="398"/>
      <c r="N58" s="125"/>
      <c r="O58" s="199" t="str">
        <f ca="1">IF(OR(ISERROR(VLOOKUP($E$7,Index!$E$44:$G$67,2,FALSE)),ISERROR(J58/I58)),"OK",(IF(AND(J58/I58&gt;=VLOOKUP($E$7,Index!$E$44:$G$67,2,FALSE),OR(VLOOKUP($E$7,Index!$E$44:$G$67,3,FALSE)="",J58/I58&lt;=VLOOKUP($E$7,Index!$E$44:$G$67,3,FALSE))),"OK","ERROR")))</f>
        <v>OK</v>
      </c>
      <c r="P58" s="125"/>
      <c r="Q58"/>
      <c r="R58"/>
      <c r="S58"/>
      <c r="T58"/>
      <c r="U58"/>
      <c r="V58" s="16"/>
    </row>
    <row r="59" spans="2:22" ht="10.15" customHeight="1">
      <c r="B59" s="15"/>
      <c r="C59" s="11"/>
      <c r="D59" s="100"/>
      <c r="E59" s="41"/>
      <c r="F59" s="227" t="s">
        <v>22</v>
      </c>
      <c r="G59" s="11"/>
      <c r="H59" s="398"/>
      <c r="I59" s="398"/>
      <c r="J59" s="398"/>
      <c r="K59" s="398"/>
      <c r="L59" s="398"/>
      <c r="M59" s="398"/>
      <c r="N59" s="125"/>
      <c r="O59" s="199" t="str">
        <f ca="1">IF(OR(ISERROR(VLOOKUP($E$7,Index!$E$44:$G$67,2,FALSE)),ISERROR(J59/I59)),"OK",(IF(AND(J59/I59&gt;=VLOOKUP($E$7,Index!$E$44:$G$67,2,FALSE),OR(VLOOKUP($E$7,Index!$E$44:$G$67,3,FALSE)="",J59/I59&lt;=VLOOKUP($E$7,Index!$E$44:$G$67,3,FALSE))),"OK","ERROR")))</f>
        <v>OK</v>
      </c>
      <c r="P59" s="125"/>
      <c r="Q59"/>
      <c r="R59"/>
      <c r="S59"/>
      <c r="T59"/>
      <c r="U59"/>
      <c r="V59" s="16"/>
    </row>
    <row r="60" spans="2:22" ht="10.15" customHeight="1">
      <c r="B60" s="15"/>
      <c r="C60" s="11"/>
      <c r="D60" s="100"/>
      <c r="E60" s="41"/>
      <c r="F60" s="227" t="s">
        <v>23</v>
      </c>
      <c r="G60" s="11"/>
      <c r="H60" s="398"/>
      <c r="I60" s="398"/>
      <c r="J60" s="398"/>
      <c r="K60" s="402" t="s">
        <v>66</v>
      </c>
      <c r="L60" s="398"/>
      <c r="M60" s="398"/>
      <c r="N60" s="125"/>
      <c r="O60" s="199" t="str">
        <f ca="1">IF(OR(ISERROR(VLOOKUP($E$7,Index!$E$44:$G$67,2,FALSE)),ISERROR(J60/I60)),"OK",(IF(AND(J60/I60&gt;=VLOOKUP($E$7,Index!$E$44:$G$67,2,FALSE),OR(VLOOKUP($E$7,Index!$E$44:$G$67,3,FALSE)="",J60/I60&lt;=VLOOKUP($E$7,Index!$E$44:$G$67,3,FALSE))),"OK","ERROR")))</f>
        <v>OK</v>
      </c>
      <c r="P60" s="125"/>
      <c r="Q60"/>
      <c r="R60"/>
      <c r="S60"/>
      <c r="T60"/>
      <c r="U60"/>
      <c r="V60" s="16"/>
    </row>
    <row r="61" spans="2:22" ht="10.15" customHeight="1">
      <c r="B61" s="15"/>
      <c r="C61" s="11"/>
      <c r="D61" s="100"/>
      <c r="E61" s="41"/>
      <c r="F61" s="227" t="s">
        <v>57</v>
      </c>
      <c r="G61" s="11"/>
      <c r="H61" s="398"/>
      <c r="I61" s="398"/>
      <c r="J61" s="398"/>
      <c r="K61" s="402" t="s">
        <v>66</v>
      </c>
      <c r="L61" s="398"/>
      <c r="M61" s="398"/>
      <c r="N61" s="125"/>
      <c r="O61" s="199" t="str">
        <f ca="1">IF(OR(ISERROR(VLOOKUP($E$7,Index!$E$44:$G$67,2,FALSE)),ISERROR(J61/I61)),"OK",(IF(AND(J61/I61&gt;=VLOOKUP($E$7,Index!$E$44:$G$67,2,FALSE),OR(VLOOKUP($E$7,Index!$E$44:$G$67,3,FALSE)="",J61/I61&lt;=VLOOKUP($E$7,Index!$E$44:$G$67,3,FALSE))),"OK","ERROR")))</f>
        <v>OK</v>
      </c>
      <c r="P61" s="125"/>
      <c r="Q61"/>
      <c r="R61"/>
      <c r="S61"/>
      <c r="T61"/>
      <c r="U61"/>
      <c r="V61" s="16"/>
    </row>
    <row r="62" spans="2:22" ht="10.15" customHeight="1">
      <c r="B62" s="15"/>
      <c r="C62" s="11"/>
      <c r="D62" s="100"/>
      <c r="E62" s="41"/>
      <c r="F62" s="227" t="s">
        <v>32</v>
      </c>
      <c r="G62" s="11"/>
      <c r="H62" s="398"/>
      <c r="I62" s="398"/>
      <c r="J62" s="398"/>
      <c r="K62" s="402" t="s">
        <v>66</v>
      </c>
      <c r="L62" s="398"/>
      <c r="M62" s="398"/>
      <c r="N62" s="125"/>
      <c r="O62" s="199" t="str">
        <f ca="1">IF(OR(ISERROR(VLOOKUP($E$7,Index!$E$44:$G$67,2,FALSE)),ISERROR(J62/I62)),"OK",(IF(AND(J62/I62&gt;=VLOOKUP($E$7,Index!$E$44:$G$67,2,FALSE),OR(VLOOKUP($E$7,Index!$E$44:$G$67,3,FALSE)="",J62/I62&lt;=VLOOKUP($E$7,Index!$E$44:$G$67,3,FALSE))),"OK","ERROR")))</f>
        <v>OK</v>
      </c>
      <c r="P62" s="125"/>
      <c r="Q62"/>
      <c r="R62"/>
      <c r="S62"/>
      <c r="T62"/>
      <c r="U62"/>
      <c r="V62" s="16"/>
    </row>
    <row r="63" spans="2:22" ht="10.15" customHeight="1">
      <c r="B63" s="15"/>
      <c r="C63" s="11"/>
      <c r="D63" s="100"/>
      <c r="E63" s="41"/>
      <c r="F63" s="227" t="s">
        <v>8</v>
      </c>
      <c r="G63" s="11"/>
      <c r="H63" s="398"/>
      <c r="I63" s="398"/>
      <c r="J63" s="398"/>
      <c r="K63" s="398"/>
      <c r="L63" s="398"/>
      <c r="M63" s="398"/>
      <c r="N63" s="125"/>
      <c r="O63" s="199" t="str">
        <f ca="1">IF(OR(ISERROR(VLOOKUP($E$7,Index!$E$44:$G$67,2,FALSE)),ISERROR(J63/I63)),"OK",(IF(AND(J63/I63&gt;=VLOOKUP($E$7,Index!$E$44:$G$67,2,FALSE),OR(VLOOKUP($E$7,Index!$E$44:$G$67,3,FALSE)="",J63/I63&lt;=VLOOKUP($E$7,Index!$E$44:$G$67,3,FALSE))),"OK","ERROR")))</f>
        <v>OK</v>
      </c>
      <c r="P63" s="125"/>
      <c r="Q63"/>
      <c r="R63"/>
      <c r="S63"/>
      <c r="T63"/>
      <c r="U63"/>
      <c r="V63" s="16"/>
    </row>
    <row r="64" spans="2:22" ht="10.15" customHeight="1">
      <c r="B64" s="15"/>
      <c r="C64" s="11"/>
      <c r="D64" s="100"/>
      <c r="E64" s="160" t="s">
        <v>15</v>
      </c>
      <c r="F64" s="42"/>
      <c r="G64" s="11"/>
      <c r="H64" s="139"/>
      <c r="I64" s="139"/>
      <c r="J64" s="139"/>
      <c r="K64" s="139"/>
      <c r="L64" s="139"/>
      <c r="M64" s="139"/>
      <c r="N64" s="125"/>
      <c r="O64" s="200"/>
      <c r="P64" s="125"/>
      <c r="Q64"/>
      <c r="R64"/>
      <c r="S64"/>
      <c r="T64"/>
      <c r="U64"/>
      <c r="V64" s="16"/>
    </row>
    <row r="65" spans="2:22" ht="10.15" customHeight="1">
      <c r="B65" s="15"/>
      <c r="C65" s="11"/>
      <c r="D65" s="100"/>
      <c r="E65" s="160"/>
      <c r="F65" s="42" t="s">
        <v>360</v>
      </c>
      <c r="G65" s="11"/>
      <c r="H65" s="139"/>
      <c r="I65" s="139"/>
      <c r="J65" s="139"/>
      <c r="K65" s="139"/>
      <c r="L65" s="139"/>
      <c r="M65" s="139"/>
      <c r="N65" s="125"/>
      <c r="O65" s="200"/>
      <c r="P65" s="125"/>
      <c r="Q65"/>
      <c r="R65"/>
      <c r="S65"/>
      <c r="T65"/>
      <c r="U65"/>
      <c r="V65" s="16"/>
    </row>
    <row r="66" spans="2:22" ht="10.15" customHeight="1">
      <c r="B66" s="15"/>
      <c r="C66" s="11"/>
      <c r="D66" s="100"/>
      <c r="E66" s="160"/>
      <c r="F66" s="227" t="s">
        <v>16</v>
      </c>
      <c r="G66" s="11"/>
      <c r="H66" s="398"/>
      <c r="I66" s="398"/>
      <c r="J66" s="398"/>
      <c r="K66" s="398"/>
      <c r="L66" s="398"/>
      <c r="M66" s="398"/>
      <c r="N66" s="125"/>
      <c r="O66" s="199" t="str">
        <f ca="1">IF(OR(ISERROR(VLOOKUP($E$7,Index!$E$44:$G$67,2,FALSE)),ISERROR(J66/I66)),"OK",(IF(AND(J66/I66&gt;=VLOOKUP($E$7,Index!$E$44:$G$67,2,FALSE),OR(VLOOKUP($E$7,Index!$E$44:$G$67,3,FALSE)="",J66/I66&lt;=VLOOKUP($E$7,Index!$E$44:$G$67,3,FALSE))),"OK","ERROR")))</f>
        <v>OK</v>
      </c>
      <c r="P66" s="125"/>
      <c r="Q66"/>
      <c r="R66"/>
      <c r="S66"/>
      <c r="T66"/>
      <c r="U66"/>
      <c r="V66" s="16"/>
    </row>
    <row r="67" spans="2:22" ht="10.15" customHeight="1">
      <c r="B67" s="15"/>
      <c r="C67" s="11"/>
      <c r="D67" s="100"/>
      <c r="E67" s="41"/>
      <c r="F67" s="227" t="s">
        <v>17</v>
      </c>
      <c r="G67" s="11"/>
      <c r="H67" s="398"/>
      <c r="I67" s="398"/>
      <c r="J67" s="398"/>
      <c r="K67" s="398"/>
      <c r="L67" s="398"/>
      <c r="M67" s="398"/>
      <c r="N67" s="125"/>
      <c r="O67" s="199" t="str">
        <f ca="1">IF(OR(ISERROR(VLOOKUP($E$7,Index!$E$44:$G$67,2,FALSE)),ISERROR(J67/I67)),"OK",(IF(AND(J67/I67&gt;=VLOOKUP($E$7,Index!$E$44:$G$67,2,FALSE),OR(VLOOKUP($E$7,Index!$E$44:$G$67,3,FALSE)="",J67/I67&lt;=VLOOKUP($E$7,Index!$E$44:$G$67,3,FALSE))),"OK","ERROR")))</f>
        <v>OK</v>
      </c>
      <c r="P67" s="125"/>
      <c r="Q67"/>
      <c r="R67"/>
      <c r="S67"/>
      <c r="T67"/>
      <c r="U67"/>
      <c r="V67" s="16"/>
    </row>
    <row r="68" spans="2:22" ht="10.15" customHeight="1">
      <c r="B68" s="15"/>
      <c r="C68" s="11"/>
      <c r="D68" s="100"/>
      <c r="E68" s="41"/>
      <c r="F68" s="227" t="s">
        <v>8</v>
      </c>
      <c r="G68" s="11"/>
      <c r="H68" s="398"/>
      <c r="I68" s="398"/>
      <c r="J68" s="398"/>
      <c r="K68" s="398"/>
      <c r="L68" s="398"/>
      <c r="M68" s="398"/>
      <c r="N68" s="125"/>
      <c r="O68" s="199" t="str">
        <f ca="1">IF(OR(ISERROR(VLOOKUP($E$7,Index!$E$44:$G$67,2,FALSE)),ISERROR(J68/I68)),"OK",(IF(AND(J68/I68&gt;=VLOOKUP($E$7,Index!$E$44:$G$67,2,FALSE),OR(VLOOKUP($E$7,Index!$E$44:$G$67,3,FALSE)="",J68/I68&lt;=VLOOKUP($E$7,Index!$E$44:$G$67,3,FALSE))),"OK","ERROR")))</f>
        <v>OK</v>
      </c>
      <c r="P68" s="125"/>
      <c r="Q68"/>
      <c r="R68"/>
      <c r="S68"/>
      <c r="T68"/>
      <c r="U68"/>
      <c r="V68" s="16"/>
    </row>
    <row r="69" spans="2:22" ht="10.15" customHeight="1">
      <c r="B69" s="15"/>
      <c r="C69" s="11"/>
      <c r="D69" s="100"/>
      <c r="E69" s="41"/>
      <c r="F69" s="227"/>
      <c r="G69" s="11"/>
      <c r="H69" s="138"/>
      <c r="I69" s="138"/>
      <c r="J69" s="138"/>
      <c r="K69" s="138"/>
      <c r="L69" s="138"/>
      <c r="M69" s="138"/>
      <c r="N69" s="125"/>
      <c r="O69" s="213"/>
      <c r="P69" s="125"/>
      <c r="Q69"/>
      <c r="R69"/>
      <c r="S69"/>
      <c r="T69"/>
      <c r="U69"/>
      <c r="V69" s="16"/>
    </row>
    <row r="70" spans="2:22" ht="10.15" customHeight="1">
      <c r="B70" s="15"/>
      <c r="C70" s="11"/>
      <c r="D70" s="100"/>
      <c r="E70" s="160"/>
      <c r="F70" s="42" t="s">
        <v>361</v>
      </c>
      <c r="G70" s="11"/>
      <c r="H70" s="139"/>
      <c r="I70" s="139"/>
      <c r="J70" s="139"/>
      <c r="K70" s="139"/>
      <c r="L70" s="139"/>
      <c r="M70" s="139"/>
      <c r="N70" s="125"/>
      <c r="O70" s="200"/>
      <c r="P70" s="125"/>
      <c r="Q70"/>
      <c r="R70"/>
      <c r="S70"/>
      <c r="T70"/>
      <c r="U70"/>
      <c r="V70" s="16"/>
    </row>
    <row r="71" spans="2:22" ht="10.15" customHeight="1">
      <c r="B71" s="15"/>
      <c r="C71" s="11"/>
      <c r="D71" s="100"/>
      <c r="E71" s="160"/>
      <c r="F71" s="227" t="s">
        <v>16</v>
      </c>
      <c r="G71" s="11"/>
      <c r="H71" s="398"/>
      <c r="I71" s="398"/>
      <c r="J71" s="398"/>
      <c r="K71" s="398"/>
      <c r="L71" s="398"/>
      <c r="M71" s="398"/>
      <c r="N71" s="125"/>
      <c r="O71" s="199" t="str">
        <f ca="1">IF(OR(ISERROR(VLOOKUP($E$7,Index!$E$44:$G$67,2,FALSE)),ISERROR(J71/I71)),"OK",(IF(AND(J71/I71&gt;=VLOOKUP($E$7,Index!$E$44:$G$67,2,FALSE),OR(VLOOKUP($E$7,Index!$E$44:$G$67,3,FALSE)="",J71/I71&lt;=VLOOKUP($E$7,Index!$E$44:$G$67,3,FALSE))),"OK","ERROR")))</f>
        <v>OK</v>
      </c>
      <c r="P71" s="125"/>
      <c r="Q71"/>
      <c r="R71"/>
      <c r="S71"/>
      <c r="T71"/>
      <c r="U71"/>
      <c r="V71" s="16"/>
    </row>
    <row r="72" spans="2:22" ht="10.15" customHeight="1">
      <c r="B72" s="15"/>
      <c r="C72" s="11"/>
      <c r="D72" s="100"/>
      <c r="E72" s="41"/>
      <c r="F72" s="227" t="s">
        <v>17</v>
      </c>
      <c r="G72" s="11"/>
      <c r="H72" s="398"/>
      <c r="I72" s="398"/>
      <c r="J72" s="398"/>
      <c r="K72" s="398"/>
      <c r="L72" s="398"/>
      <c r="M72" s="398"/>
      <c r="N72" s="125"/>
      <c r="O72" s="199" t="str">
        <f ca="1">IF(OR(ISERROR(VLOOKUP($E$7,Index!$E$44:$G$67,2,FALSE)),ISERROR(J72/I72)),"OK",(IF(AND(J72/I72&gt;=VLOOKUP($E$7,Index!$E$44:$G$67,2,FALSE),OR(VLOOKUP($E$7,Index!$E$44:$G$67,3,FALSE)="",J72/I72&lt;=VLOOKUP($E$7,Index!$E$44:$G$67,3,FALSE))),"OK","ERROR")))</f>
        <v>OK</v>
      </c>
      <c r="P72" s="125"/>
      <c r="Q72"/>
      <c r="R72"/>
      <c r="S72"/>
      <c r="T72"/>
      <c r="U72"/>
      <c r="V72" s="16"/>
    </row>
    <row r="73" spans="2:22" ht="10.15" customHeight="1">
      <c r="B73" s="15"/>
      <c r="C73" s="11"/>
      <c r="D73" s="100"/>
      <c r="E73" s="41"/>
      <c r="F73" s="227" t="s">
        <v>8</v>
      </c>
      <c r="G73" s="11"/>
      <c r="H73" s="398"/>
      <c r="I73" s="398"/>
      <c r="J73" s="398"/>
      <c r="K73" s="398"/>
      <c r="L73" s="398"/>
      <c r="M73" s="398"/>
      <c r="N73" s="125"/>
      <c r="O73" s="199" t="str">
        <f ca="1">IF(OR(ISERROR(VLOOKUP($E$7,Index!$E$44:$G$67,2,FALSE)),ISERROR(J73/I73)),"OK",(IF(AND(J73/I73&gt;=VLOOKUP($E$7,Index!$E$44:$G$67,2,FALSE),OR(VLOOKUP($E$7,Index!$E$44:$G$67,3,FALSE)="",J73/I73&lt;=VLOOKUP($E$7,Index!$E$44:$G$67,3,FALSE))),"OK","ERROR")))</f>
        <v>OK</v>
      </c>
      <c r="P73" s="125"/>
      <c r="Q73"/>
      <c r="R73"/>
      <c r="S73"/>
      <c r="T73"/>
      <c r="U73"/>
      <c r="V73" s="16"/>
    </row>
    <row r="74" spans="2:22" ht="10.15" customHeight="1">
      <c r="B74" s="15"/>
      <c r="C74" s="11"/>
      <c r="D74" s="161" t="s">
        <v>18</v>
      </c>
      <c r="E74" s="162" t="s">
        <v>19</v>
      </c>
      <c r="F74" s="10"/>
      <c r="G74" s="11"/>
      <c r="H74" s="399"/>
      <c r="I74" s="399"/>
      <c r="J74" s="399"/>
      <c r="K74" s="455" t="s">
        <v>66</v>
      </c>
      <c r="L74" s="399"/>
      <c r="M74" s="399"/>
      <c r="N74" s="125"/>
      <c r="O74" s="201" t="str">
        <f ca="1">IF(OR(ISERROR(VLOOKUP($E$7,Index!$E$44:$G$67,2,FALSE)),ISERROR(J74/I74)),"OK",(IF(AND(J74/I74&gt;=VLOOKUP($E$7,Index!$E$44:$G$67,2,FALSE),OR(VLOOKUP($E$7,Index!$E$44:$G$67,3,FALSE)="",J74/I74&lt;=VLOOKUP($E$7,Index!$E$44:$G$67,3,FALSE))),"OK","ERROR")))</f>
        <v>OK</v>
      </c>
      <c r="P74" s="125"/>
      <c r="Q74"/>
      <c r="R74"/>
      <c r="S74"/>
      <c r="T74"/>
      <c r="U74"/>
      <c r="V74" s="16"/>
    </row>
    <row r="75" spans="2:22" ht="10.15" customHeight="1">
      <c r="B75" s="15"/>
      <c r="C75" s="11"/>
      <c r="D75" s="163" t="s">
        <v>20</v>
      </c>
      <c r="E75" s="164" t="s">
        <v>21</v>
      </c>
      <c r="F75" s="40"/>
      <c r="G75" s="11"/>
      <c r="H75" s="141"/>
      <c r="I75" s="141"/>
      <c r="J75" s="141"/>
      <c r="K75" s="141"/>
      <c r="L75" s="141"/>
      <c r="M75" s="141"/>
      <c r="N75" s="125"/>
      <c r="O75" s="202"/>
      <c r="P75" s="125"/>
      <c r="Q75"/>
      <c r="R75"/>
      <c r="S75"/>
      <c r="T75"/>
      <c r="U75"/>
      <c r="V75" s="16"/>
    </row>
    <row r="76" spans="2:22" ht="10.15" customHeight="1">
      <c r="B76" s="15"/>
      <c r="C76" s="11"/>
      <c r="D76" s="100"/>
      <c r="E76" s="11"/>
      <c r="F76" s="42" t="s">
        <v>22</v>
      </c>
      <c r="G76" s="11"/>
      <c r="H76" s="398"/>
      <c r="I76" s="398"/>
      <c r="J76" s="398"/>
      <c r="K76" s="402" t="s">
        <v>66</v>
      </c>
      <c r="L76" s="398"/>
      <c r="M76" s="398"/>
      <c r="N76" s="125"/>
      <c r="O76" s="199" t="str">
        <f ca="1">IF(OR(ISERROR(VLOOKUP($E$7,Index!$E$44:$G$67,2,FALSE)),ISERROR(J76/I76)),"OK",(IF(AND(J76/I76&gt;=VLOOKUP($E$7,Index!$E$44:$G$67,2,FALSE),OR(VLOOKUP($E$7,Index!$E$44:$G$67,3,FALSE)="",J76/I76&lt;=VLOOKUP($E$7,Index!$E$44:$G$67,3,FALSE))),"OK","ERROR")))</f>
        <v>OK</v>
      </c>
      <c r="P76" s="125"/>
      <c r="Q76"/>
      <c r="R76"/>
      <c r="S76"/>
      <c r="T76"/>
      <c r="U76"/>
      <c r="V76" s="16"/>
    </row>
    <row r="77" spans="2:22" ht="10.15" customHeight="1">
      <c r="B77" s="15"/>
      <c r="C77" s="11"/>
      <c r="D77" s="100"/>
      <c r="E77" s="11"/>
      <c r="F77" s="42" t="s">
        <v>23</v>
      </c>
      <c r="G77" s="11"/>
      <c r="H77" s="398"/>
      <c r="I77" s="398"/>
      <c r="J77" s="398"/>
      <c r="K77" s="402" t="s">
        <v>66</v>
      </c>
      <c r="L77" s="398"/>
      <c r="M77" s="398"/>
      <c r="N77" s="125"/>
      <c r="O77" s="199" t="str">
        <f ca="1">IF(OR(ISERROR(VLOOKUP($E$7,Index!$E$44:$G$67,2,FALSE)),ISERROR(J77/I77)),"OK",(IF(AND(J77/I77&gt;=VLOOKUP($E$7,Index!$E$44:$G$67,2,FALSE),OR(VLOOKUP($E$7,Index!$E$44:$G$67,3,FALSE)="",J77/I77&lt;=VLOOKUP($E$7,Index!$E$44:$G$67,3,FALSE))),"OK","ERROR")))</f>
        <v>OK</v>
      </c>
      <c r="P77" s="125"/>
      <c r="Q77"/>
      <c r="R77"/>
      <c r="S77"/>
      <c r="T77"/>
      <c r="U77"/>
      <c r="V77" s="16"/>
    </row>
    <row r="78" spans="2:22" ht="10.15" customHeight="1">
      <c r="B78" s="15"/>
      <c r="C78" s="11"/>
      <c r="D78" s="100"/>
      <c r="E78" s="11"/>
      <c r="F78" s="42" t="s">
        <v>57</v>
      </c>
      <c r="G78" s="11"/>
      <c r="H78" s="398"/>
      <c r="I78" s="398"/>
      <c r="J78" s="398"/>
      <c r="K78" s="402" t="s">
        <v>66</v>
      </c>
      <c r="L78" s="398"/>
      <c r="M78" s="398"/>
      <c r="N78" s="125"/>
      <c r="O78" s="199" t="str">
        <f ca="1">IF(OR(ISERROR(VLOOKUP($E$7,Index!$E$44:$G$67,2,FALSE)),ISERROR(J78/I78)),"OK",(IF(AND(J78/I78&gt;=VLOOKUP($E$7,Index!$E$44:$G$67,2,FALSE),OR(VLOOKUP($E$7,Index!$E$44:$G$67,3,FALSE)="",J78/I78&lt;=VLOOKUP($E$7,Index!$E$44:$G$67,3,FALSE))),"OK","ERROR")))</f>
        <v>OK</v>
      </c>
      <c r="P78" s="125"/>
      <c r="Q78"/>
      <c r="R78"/>
      <c r="S78"/>
      <c r="T78"/>
      <c r="U78"/>
      <c r="V78" s="16"/>
    </row>
    <row r="79" spans="2:22" ht="10.15" customHeight="1">
      <c r="B79" s="15"/>
      <c r="C79" s="11"/>
      <c r="D79" s="100"/>
      <c r="E79" s="11"/>
      <c r="F79" s="42" t="s">
        <v>32</v>
      </c>
      <c r="G79" s="11"/>
      <c r="H79" s="398"/>
      <c r="I79" s="398"/>
      <c r="J79" s="398"/>
      <c r="K79" s="402" t="s">
        <v>66</v>
      </c>
      <c r="L79" s="398"/>
      <c r="M79" s="398"/>
      <c r="N79" s="125"/>
      <c r="O79" s="199" t="str">
        <f ca="1">IF(OR(ISERROR(VLOOKUP($E$7,Index!$E$44:$G$67,2,FALSE)),ISERROR(J79/I79)),"OK",(IF(AND(J79/I79&gt;=VLOOKUP($E$7,Index!$E$44:$G$67,2,FALSE),OR(VLOOKUP($E$7,Index!$E$44:$G$67,3,FALSE)="",J79/I79&lt;=VLOOKUP($E$7,Index!$E$44:$G$67,3,FALSE))),"OK","ERROR")))</f>
        <v>OK</v>
      </c>
      <c r="P79" s="125"/>
      <c r="Q79"/>
      <c r="R79"/>
      <c r="S79"/>
      <c r="T79"/>
      <c r="U79"/>
      <c r="V79" s="16"/>
    </row>
    <row r="80" spans="2:22" ht="10.15" customHeight="1">
      <c r="B80" s="15"/>
      <c r="C80" s="11"/>
      <c r="D80" s="100"/>
      <c r="E80" s="11"/>
      <c r="F80" s="42" t="s">
        <v>8</v>
      </c>
      <c r="G80" s="11"/>
      <c r="H80" s="398"/>
      <c r="I80" s="398"/>
      <c r="J80" s="398"/>
      <c r="K80" s="402" t="s">
        <v>66</v>
      </c>
      <c r="L80" s="398"/>
      <c r="M80" s="398"/>
      <c r="N80" s="125"/>
      <c r="O80" s="199" t="str">
        <f ca="1">IF(OR(ISERROR(VLOOKUP($E$7,Index!$E$44:$G$67,2,FALSE)),ISERROR(J80/I80)),"OK",(IF(AND(J80/I80&gt;=VLOOKUP($E$7,Index!$E$44:$G$67,2,FALSE),OR(VLOOKUP($E$7,Index!$E$44:$G$67,3,FALSE)="",J80/I80&lt;=VLOOKUP($E$7,Index!$E$44:$G$67,3,FALSE))),"OK","ERROR")))</f>
        <v>OK</v>
      </c>
      <c r="P80" s="125"/>
      <c r="Q80"/>
      <c r="R80"/>
      <c r="S80"/>
      <c r="T80"/>
      <c r="U80"/>
      <c r="V80" s="16"/>
    </row>
    <row r="81" spans="2:22" ht="10.15" customHeight="1">
      <c r="B81" s="15"/>
      <c r="C81" s="11"/>
      <c r="D81" s="161" t="s">
        <v>24</v>
      </c>
      <c r="E81" s="162" t="s">
        <v>25</v>
      </c>
      <c r="F81" s="10"/>
      <c r="G81" s="11"/>
      <c r="H81" s="399"/>
      <c r="I81" s="399"/>
      <c r="J81" s="399"/>
      <c r="K81" s="455" t="s">
        <v>66</v>
      </c>
      <c r="L81" s="399"/>
      <c r="M81" s="399"/>
      <c r="N81" s="125"/>
      <c r="O81" s="201" t="str">
        <f ca="1">IF(OR(ISERROR(VLOOKUP($E$7,Index!$E$44:$G$67,2,FALSE)),ISERROR(J81/I81)),"OK",(IF(AND(J81/I81&gt;=VLOOKUP($E$7,Index!$E$44:$G$67,2,FALSE),OR(VLOOKUP($E$7,Index!$E$44:$G$67,3,FALSE)="",J81/I81&lt;=VLOOKUP($E$7,Index!$E$44:$G$67,3,FALSE))),"OK","ERROR")))</f>
        <v>OK</v>
      </c>
      <c r="P81" s="125"/>
      <c r="Q81"/>
      <c r="R81"/>
      <c r="S81"/>
      <c r="T81"/>
      <c r="U81"/>
      <c r="V81" s="16"/>
    </row>
    <row r="82" spans="2:22" ht="10.15" customHeight="1">
      <c r="B82" s="15"/>
      <c r="C82" s="11"/>
      <c r="D82" s="161" t="s">
        <v>26</v>
      </c>
      <c r="E82" s="162" t="s">
        <v>27</v>
      </c>
      <c r="F82" s="10"/>
      <c r="G82" s="11"/>
      <c r="H82" s="399"/>
      <c r="I82" s="399"/>
      <c r="J82" s="399"/>
      <c r="K82" s="455" t="s">
        <v>66</v>
      </c>
      <c r="L82" s="399"/>
      <c r="M82" s="399"/>
      <c r="N82" s="125"/>
      <c r="O82" s="201" t="str">
        <f ca="1">IF(OR(ISERROR(VLOOKUP($E$7,Index!$E$44:$G$67,2,FALSE)),ISERROR(J82/I82)),"OK",(IF(AND(J82/I82&gt;=VLOOKUP($E$7,Index!$E$44:$G$67,2,FALSE),OR(VLOOKUP($E$7,Index!$E$44:$G$67,3,FALSE)="",J82/I82&lt;=VLOOKUP($E$7,Index!$E$44:$G$67,3,FALSE))),"OK","ERROR")))</f>
        <v>OK</v>
      </c>
      <c r="P82" s="125"/>
      <c r="Q82"/>
      <c r="R82"/>
      <c r="S82"/>
      <c r="T82"/>
      <c r="U82"/>
      <c r="V82" s="16"/>
    </row>
    <row r="83" spans="2:22" ht="10.15" customHeight="1">
      <c r="B83" s="15"/>
      <c r="C83" s="11"/>
      <c r="D83" s="11"/>
      <c r="E83" s="11"/>
      <c r="F83" s="11"/>
      <c r="G83" s="11"/>
      <c r="H83" s="126"/>
      <c r="I83" s="126"/>
      <c r="J83" s="126"/>
      <c r="K83" s="126"/>
      <c r="L83" s="126"/>
      <c r="M83" s="126"/>
      <c r="N83" s="126"/>
      <c r="O83" s="209"/>
      <c r="P83" s="126"/>
      <c r="Q83" s="126"/>
      <c r="R83" s="126"/>
      <c r="S83" s="126"/>
      <c r="T83" s="11"/>
      <c r="U83" s="209"/>
      <c r="V83" s="16"/>
    </row>
    <row r="84" spans="2:22" ht="10.15" customHeight="1">
      <c r="B84" s="15"/>
      <c r="C84" s="190">
        <v>2</v>
      </c>
      <c r="D84" s="187" t="s">
        <v>67</v>
      </c>
      <c r="E84" s="187"/>
      <c r="F84" s="187"/>
      <c r="G84" s="11"/>
      <c r="H84" s="190"/>
      <c r="I84" s="190"/>
      <c r="J84" s="190"/>
      <c r="K84" s="190"/>
      <c r="L84" s="190"/>
      <c r="M84" s="190"/>
      <c r="N84" s="190"/>
      <c r="O84" s="212"/>
      <c r="P84" s="190"/>
      <c r="Q84" s="190"/>
      <c r="R84" s="190"/>
      <c r="S84" s="190"/>
      <c r="T84" s="187"/>
      <c r="U84" s="212"/>
      <c r="V84" s="16"/>
    </row>
    <row r="85" spans="2:22" ht="10.15" customHeight="1">
      <c r="B85" s="15"/>
      <c r="C85" s="11"/>
      <c r="D85" s="96"/>
      <c r="E85" s="11"/>
      <c r="F85" s="11"/>
      <c r="G85" s="11"/>
      <c r="H85" s="126"/>
      <c r="I85" s="126"/>
      <c r="J85" s="126"/>
      <c r="K85" s="126"/>
      <c r="L85" s="126"/>
      <c r="M85" s="126"/>
      <c r="N85" s="126"/>
      <c r="O85" s="209"/>
      <c r="P85" s="126"/>
      <c r="Q85" s="126"/>
      <c r="R85" s="126"/>
      <c r="S85" s="126"/>
      <c r="T85" s="11"/>
      <c r="U85" s="209"/>
      <c r="V85" s="16"/>
    </row>
    <row r="86" spans="2:22" ht="10.15" customHeight="1">
      <c r="B86" s="15"/>
      <c r="C86" s="11"/>
      <c r="D86" s="96"/>
      <c r="E86" s="11"/>
      <c r="F86" s="11"/>
      <c r="G86" s="11"/>
      <c r="H86" s="184"/>
      <c r="I86" s="184"/>
      <c r="J86" s="233" t="s">
        <v>572</v>
      </c>
      <c r="K86" s="184"/>
      <c r="L86" s="184"/>
      <c r="M86" s="184"/>
      <c r="N86" s="126"/>
      <c r="O86" s="209"/>
      <c r="P86" s="126"/>
      <c r="Q86"/>
      <c r="R86"/>
      <c r="S86"/>
      <c r="T86"/>
      <c r="U86"/>
      <c r="V86" s="16"/>
    </row>
    <row r="87" spans="2:22" ht="41.45" customHeight="1">
      <c r="B87" s="15"/>
      <c r="C87" s="11"/>
      <c r="D87" s="155" t="s">
        <v>0</v>
      </c>
      <c r="E87" s="188" t="s">
        <v>11</v>
      </c>
      <c r="F87" s="156"/>
      <c r="G87" s="11"/>
      <c r="H87" s="158" t="s">
        <v>58</v>
      </c>
      <c r="I87" s="158" t="s">
        <v>70</v>
      </c>
      <c r="J87" s="335" t="s">
        <v>551</v>
      </c>
      <c r="K87" s="158" t="s">
        <v>12</v>
      </c>
      <c r="L87" s="158" t="s">
        <v>13</v>
      </c>
      <c r="M87" s="158" t="s">
        <v>14</v>
      </c>
      <c r="N87" s="205"/>
      <c r="O87" s="158" t="s">
        <v>641</v>
      </c>
      <c r="P87" s="205"/>
      <c r="Q87"/>
      <c r="R87"/>
      <c r="S87"/>
      <c r="T87"/>
      <c r="U87"/>
      <c r="V87" s="16"/>
    </row>
    <row r="88" spans="2:22" ht="10.15" customHeight="1">
      <c r="B88" s="15"/>
      <c r="C88" s="11"/>
      <c r="D88" s="97"/>
      <c r="E88" s="39"/>
      <c r="F88" s="40"/>
      <c r="G88" s="11"/>
      <c r="H88" s="98"/>
      <c r="I88" s="98"/>
      <c r="J88" s="98" t="s">
        <v>54</v>
      </c>
      <c r="K88" s="98" t="s">
        <v>54</v>
      </c>
      <c r="L88" s="98" t="s">
        <v>54</v>
      </c>
      <c r="M88" s="98" t="s">
        <v>54</v>
      </c>
      <c r="N88" s="126"/>
      <c r="O88" s="204"/>
      <c r="P88" s="126"/>
      <c r="Q88"/>
      <c r="R88"/>
      <c r="S88"/>
      <c r="T88"/>
      <c r="U88"/>
      <c r="V88" s="16"/>
    </row>
    <row r="89" spans="2:22" ht="10.15" customHeight="1">
      <c r="B89" s="15"/>
      <c r="C89" s="11"/>
      <c r="D89" s="159" t="s">
        <v>28</v>
      </c>
      <c r="E89" s="160" t="s">
        <v>108</v>
      </c>
      <c r="F89" s="42"/>
      <c r="G89" s="11"/>
      <c r="H89" s="398"/>
      <c r="I89" s="398"/>
      <c r="J89" s="398"/>
      <c r="K89" s="398"/>
      <c r="L89" s="398"/>
      <c r="M89" s="398"/>
      <c r="N89" s="125"/>
      <c r="O89" s="199" t="str">
        <f ca="1">IF(OR(ISERROR(VLOOKUP($E$7,Index!$E$44:$G$67,2,FALSE)),ISERROR(J89/I89)),"OK",(IF(AND(J89/I89&gt;=VLOOKUP($E$7,Index!$E$44:$G$67,2,FALSE),OR(VLOOKUP($E$7,Index!$E$44:$G$67,3,FALSE)="",J89/I89&lt;=VLOOKUP($E$7,Index!$E$44:$G$67,3,FALSE))),"OK","ERROR")))</f>
        <v>OK</v>
      </c>
      <c r="P89" s="125"/>
      <c r="Q89"/>
      <c r="R89"/>
      <c r="S89"/>
      <c r="T89"/>
      <c r="U89"/>
      <c r="V89" s="16"/>
    </row>
    <row r="90" spans="2:22" ht="10.15" customHeight="1">
      <c r="B90" s="15"/>
      <c r="C90" s="11"/>
      <c r="D90" s="163" t="s">
        <v>30</v>
      </c>
      <c r="E90" s="214" t="s">
        <v>109</v>
      </c>
      <c r="F90" s="40"/>
      <c r="G90" s="11"/>
      <c r="H90" s="141"/>
      <c r="I90" s="141"/>
      <c r="J90" s="141"/>
      <c r="K90" s="141"/>
      <c r="L90" s="141"/>
      <c r="M90" s="141"/>
      <c r="N90" s="125"/>
      <c r="O90" s="202"/>
      <c r="P90" s="125"/>
      <c r="Q90"/>
      <c r="R90"/>
      <c r="S90"/>
      <c r="T90"/>
      <c r="U90"/>
      <c r="V90" s="16"/>
    </row>
    <row r="91" spans="2:22" ht="10.15" customHeight="1">
      <c r="B91" s="15"/>
      <c r="C91" s="11"/>
      <c r="D91" s="100"/>
      <c r="E91" s="41"/>
      <c r="F91" s="42" t="s">
        <v>110</v>
      </c>
      <c r="G91" s="11"/>
      <c r="H91" s="398"/>
      <c r="I91" s="398"/>
      <c r="J91" s="398"/>
      <c r="K91" s="402" t="s">
        <v>66</v>
      </c>
      <c r="L91" s="398"/>
      <c r="M91" s="398"/>
      <c r="N91" s="125"/>
      <c r="O91" s="199" t="str">
        <f ca="1">IF(OR(ISERROR(VLOOKUP($E$7,Index!$E$44:$G$67,2,FALSE)),ISERROR(J91/I91)),"OK",(IF(AND(J91/I91&gt;=VLOOKUP($E$7,Index!$E$44:$G$67,2,FALSE),OR(VLOOKUP($E$7,Index!$E$44:$G$67,3,FALSE)="",J91/I91&lt;=VLOOKUP($E$7,Index!$E$44:$G$67,3,FALSE))),"OK","ERROR")))</f>
        <v>OK</v>
      </c>
      <c r="P91" s="125"/>
      <c r="Q91"/>
      <c r="R91"/>
      <c r="S91"/>
      <c r="T91"/>
      <c r="U91"/>
      <c r="V91" s="16"/>
    </row>
    <row r="92" spans="2:22" ht="10.15" customHeight="1">
      <c r="B92" s="15"/>
      <c r="C92" s="11"/>
      <c r="D92" s="99"/>
      <c r="E92" s="43"/>
      <c r="F92" s="44" t="s">
        <v>111</v>
      </c>
      <c r="G92" s="11"/>
      <c r="H92" s="400"/>
      <c r="I92" s="400"/>
      <c r="J92" s="400"/>
      <c r="K92" s="461" t="s">
        <v>66</v>
      </c>
      <c r="L92" s="400"/>
      <c r="M92" s="400"/>
      <c r="N92" s="125"/>
      <c r="O92" s="203" t="str">
        <f ca="1">IF(OR(ISERROR(VLOOKUP($E$7,Index!$E$44:$G$67,2,FALSE)),ISERROR(J92/I92)),"OK",(IF(AND(J92/I92&gt;=VLOOKUP($E$7,Index!$E$44:$G$67,2,FALSE),OR(VLOOKUP($E$7,Index!$E$44:$G$67,3,FALSE)="",J92/I92&lt;=VLOOKUP($E$7,Index!$E$44:$G$67,3,FALSE))),"OK","ERROR")))</f>
        <v>OK</v>
      </c>
      <c r="P92" s="125"/>
      <c r="Q92"/>
      <c r="R92"/>
      <c r="S92"/>
      <c r="T92"/>
      <c r="U92"/>
      <c r="V92" s="16"/>
    </row>
    <row r="93" spans="2:22" ht="10.15" customHeight="1">
      <c r="B93" s="15"/>
      <c r="C93" s="11"/>
      <c r="D93" s="163" t="s">
        <v>31</v>
      </c>
      <c r="E93" s="214" t="s">
        <v>112</v>
      </c>
      <c r="F93" s="40"/>
      <c r="G93" s="11"/>
      <c r="H93" s="141"/>
      <c r="I93" s="141"/>
      <c r="J93" s="141"/>
      <c r="K93" s="141"/>
      <c r="L93" s="141"/>
      <c r="M93" s="141"/>
      <c r="N93" s="125"/>
      <c r="O93" s="202"/>
      <c r="P93" s="125"/>
      <c r="Q93"/>
      <c r="R93"/>
      <c r="S93"/>
      <c r="T93"/>
      <c r="U93"/>
      <c r="V93" s="16"/>
    </row>
    <row r="94" spans="2:22" ht="10.15" customHeight="1">
      <c r="B94" s="15"/>
      <c r="C94" s="11"/>
      <c r="D94" s="100"/>
      <c r="E94" s="41"/>
      <c r="F94" s="42" t="s">
        <v>110</v>
      </c>
      <c r="G94" s="11"/>
      <c r="H94" s="398"/>
      <c r="I94" s="398"/>
      <c r="J94" s="398"/>
      <c r="K94" s="402" t="s">
        <v>66</v>
      </c>
      <c r="L94" s="398"/>
      <c r="M94" s="398"/>
      <c r="N94" s="125"/>
      <c r="O94" s="199" t="str">
        <f ca="1">IF(OR(ISERROR(VLOOKUP($E$7,Index!$E$44:$G$67,2,FALSE)),ISERROR(J94/I94)),"OK",(IF(AND(J94/I94&gt;=VLOOKUP($E$7,Index!$E$44:$G$67,2,FALSE),OR(VLOOKUP($E$7,Index!$E$44:$G$67,3,FALSE)="",J94/I94&lt;=VLOOKUP($E$7,Index!$E$44:$G$67,3,FALSE))),"OK","ERROR")))</f>
        <v>OK</v>
      </c>
      <c r="P94" s="125"/>
      <c r="Q94"/>
      <c r="R94"/>
      <c r="S94"/>
      <c r="T94"/>
      <c r="U94"/>
      <c r="V94" s="16"/>
    </row>
    <row r="95" spans="2:22" ht="10.15" customHeight="1">
      <c r="B95" s="15"/>
      <c r="C95" s="11"/>
      <c r="D95" s="99"/>
      <c r="E95" s="43"/>
      <c r="F95" s="44" t="s">
        <v>111</v>
      </c>
      <c r="G95" s="11"/>
      <c r="H95" s="400"/>
      <c r="I95" s="400"/>
      <c r="J95" s="400"/>
      <c r="K95" s="461" t="s">
        <v>66</v>
      </c>
      <c r="L95" s="400"/>
      <c r="M95" s="400"/>
      <c r="N95" s="125"/>
      <c r="O95" s="203" t="str">
        <f ca="1">IF(OR(ISERROR(VLOOKUP($E$7,Index!$E$44:$G$67,2,FALSE)),ISERROR(J95/I95)),"OK",(IF(AND(J95/I95&gt;=VLOOKUP($E$7,Index!$E$44:$G$67,2,FALSE),OR(VLOOKUP($E$7,Index!$E$44:$G$67,3,FALSE)="",J95/I95&lt;=VLOOKUP($E$7,Index!$E$44:$G$67,3,FALSE))),"OK","ERROR")))</f>
        <v>OK</v>
      </c>
      <c r="P95" s="125"/>
      <c r="Q95"/>
      <c r="R95"/>
      <c r="S95"/>
      <c r="T95"/>
      <c r="U95"/>
      <c r="V95" s="16"/>
    </row>
    <row r="96" spans="2:22" ht="10.15" customHeight="1">
      <c r="B96" s="15"/>
      <c r="C96" s="11"/>
      <c r="D96" s="11"/>
      <c r="E96" s="11"/>
      <c r="F96" s="11"/>
      <c r="G96" s="11"/>
      <c r="H96" s="125"/>
      <c r="I96" s="125"/>
      <c r="J96" s="125"/>
      <c r="K96" s="125"/>
      <c r="L96" s="125"/>
      <c r="M96" s="125"/>
      <c r="N96" s="125"/>
      <c r="O96" s="210"/>
      <c r="P96" s="125"/>
      <c r="Q96" s="125"/>
      <c r="R96" s="125"/>
      <c r="S96" s="125"/>
      <c r="T96" s="11"/>
      <c r="U96" s="210"/>
      <c r="V96" s="16"/>
    </row>
    <row r="97" spans="2:22" ht="10.15" customHeight="1">
      <c r="B97" s="15"/>
      <c r="C97" s="190">
        <v>3</v>
      </c>
      <c r="D97" s="187" t="s">
        <v>113</v>
      </c>
      <c r="E97" s="187"/>
      <c r="F97" s="187"/>
      <c r="G97" s="11"/>
      <c r="H97" s="190"/>
      <c r="I97" s="190"/>
      <c r="J97" s="190"/>
      <c r="K97" s="190"/>
      <c r="L97" s="190"/>
      <c r="M97" s="190"/>
      <c r="N97" s="190"/>
      <c r="O97" s="212"/>
      <c r="P97" s="190"/>
      <c r="Q97" s="190"/>
      <c r="R97" s="190"/>
      <c r="S97" s="190"/>
      <c r="T97" s="187"/>
      <c r="U97" s="212"/>
      <c r="V97" s="16"/>
    </row>
    <row r="98" spans="2:22" ht="10.15" customHeight="1">
      <c r="B98" s="15"/>
      <c r="C98" s="11"/>
      <c r="D98" s="96"/>
      <c r="E98" s="11"/>
      <c r="F98" s="11"/>
      <c r="G98" s="11"/>
      <c r="H98" s="126"/>
      <c r="I98" s="126"/>
      <c r="J98" s="126"/>
      <c r="K98" s="126"/>
      <c r="L98" s="126"/>
      <c r="M98" s="126"/>
      <c r="N98" s="126"/>
      <c r="O98" s="209"/>
      <c r="P98" s="126"/>
      <c r="Q98" s="126"/>
      <c r="R98" s="126"/>
      <c r="S98" s="126"/>
      <c r="T98" s="11"/>
      <c r="U98" s="209"/>
      <c r="V98" s="16"/>
    </row>
    <row r="99" spans="2:22" ht="10.15" customHeight="1">
      <c r="B99" s="15"/>
      <c r="C99" s="11"/>
      <c r="D99" s="96"/>
      <c r="E99" s="11"/>
      <c r="F99" s="11"/>
      <c r="G99" s="11"/>
      <c r="H99" s="184"/>
      <c r="I99" s="184"/>
      <c r="J99" s="233" t="s">
        <v>572</v>
      </c>
      <c r="K99" s="184"/>
      <c r="L99" s="184"/>
      <c r="M99" s="184"/>
      <c r="N99" s="126"/>
      <c r="O99" s="209"/>
      <c r="P99" s="126"/>
      <c r="Q99"/>
      <c r="R99"/>
      <c r="S99"/>
      <c r="T99"/>
      <c r="U99"/>
      <c r="V99" s="16"/>
    </row>
    <row r="100" spans="2:22" ht="41.45" customHeight="1">
      <c r="B100" s="15"/>
      <c r="C100" s="11"/>
      <c r="D100" s="155" t="s">
        <v>0</v>
      </c>
      <c r="E100" s="188" t="s">
        <v>11</v>
      </c>
      <c r="F100" s="156"/>
      <c r="G100" s="11"/>
      <c r="H100" s="158" t="s">
        <v>58</v>
      </c>
      <c r="I100" s="158" t="s">
        <v>70</v>
      </c>
      <c r="J100" s="335" t="s">
        <v>371</v>
      </c>
      <c r="K100" s="158" t="s">
        <v>12</v>
      </c>
      <c r="L100" s="158" t="s">
        <v>13</v>
      </c>
      <c r="M100" s="158" t="s">
        <v>14</v>
      </c>
      <c r="N100" s="205"/>
      <c r="O100" s="158" t="s">
        <v>641</v>
      </c>
      <c r="P100" s="205"/>
      <c r="Q100"/>
      <c r="R100"/>
      <c r="S100"/>
      <c r="T100"/>
      <c r="U100"/>
      <c r="V100" s="16"/>
    </row>
    <row r="101" spans="2:22" ht="10.15" customHeight="1">
      <c r="B101" s="15"/>
      <c r="C101" s="11"/>
      <c r="D101" s="97"/>
      <c r="E101" s="39"/>
      <c r="F101" s="40"/>
      <c r="G101" s="11"/>
      <c r="H101" s="98"/>
      <c r="I101" s="98"/>
      <c r="J101" s="131" t="s">
        <v>54</v>
      </c>
      <c r="K101" s="131" t="s">
        <v>54</v>
      </c>
      <c r="L101" s="131" t="s">
        <v>54</v>
      </c>
      <c r="M101" s="131" t="s">
        <v>54</v>
      </c>
      <c r="N101" s="205"/>
      <c r="O101" s="196"/>
      <c r="P101" s="205"/>
      <c r="Q101"/>
      <c r="R101"/>
      <c r="S101"/>
      <c r="T101"/>
      <c r="U101"/>
      <c r="V101" s="16"/>
    </row>
    <row r="102" spans="2:22" ht="10.15" customHeight="1">
      <c r="B102" s="15"/>
      <c r="C102" s="11"/>
      <c r="D102" s="159" t="s">
        <v>56</v>
      </c>
      <c r="E102" s="160" t="s">
        <v>2</v>
      </c>
      <c r="F102" s="42"/>
      <c r="G102" s="11"/>
      <c r="H102" s="135"/>
      <c r="I102" s="135"/>
      <c r="J102" s="132"/>
      <c r="K102" s="132"/>
      <c r="L102" s="132"/>
      <c r="M102" s="132"/>
      <c r="N102" s="205"/>
      <c r="O102" s="197"/>
      <c r="P102" s="205"/>
      <c r="Q102"/>
      <c r="R102"/>
      <c r="S102"/>
      <c r="T102"/>
      <c r="U102"/>
      <c r="V102" s="16"/>
    </row>
    <row r="103" spans="2:22" ht="10.15" customHeight="1">
      <c r="B103" s="15"/>
      <c r="C103" s="11"/>
      <c r="D103" s="159"/>
      <c r="E103" s="160"/>
      <c r="F103" s="42" t="s">
        <v>360</v>
      </c>
      <c r="G103" s="11"/>
      <c r="H103" s="135"/>
      <c r="I103" s="135"/>
      <c r="J103" s="132"/>
      <c r="K103" s="132"/>
      <c r="L103" s="132"/>
      <c r="M103" s="132"/>
      <c r="N103" s="205"/>
      <c r="O103" s="197"/>
      <c r="P103" s="205"/>
      <c r="Q103"/>
      <c r="R103"/>
      <c r="S103"/>
      <c r="T103"/>
      <c r="U103"/>
      <c r="V103" s="16"/>
    </row>
    <row r="104" spans="2:22" ht="10.15" customHeight="1">
      <c r="B104" s="15"/>
      <c r="C104" s="11"/>
      <c r="D104" s="100"/>
      <c r="E104" s="41"/>
      <c r="F104" s="226" t="s">
        <v>3</v>
      </c>
      <c r="G104" s="11"/>
      <c r="H104" s="139"/>
      <c r="I104" s="139"/>
      <c r="J104" s="139"/>
      <c r="K104" s="139"/>
      <c r="L104" s="139"/>
      <c r="M104" s="139"/>
      <c r="N104" s="125"/>
      <c r="O104" s="200"/>
      <c r="P104" s="125"/>
      <c r="Q104"/>
      <c r="R104"/>
      <c r="S104"/>
      <c r="T104"/>
      <c r="U104"/>
      <c r="V104" s="16"/>
    </row>
    <row r="105" spans="2:22" ht="10.15" customHeight="1">
      <c r="B105" s="15"/>
      <c r="C105" s="11"/>
      <c r="D105" s="100"/>
      <c r="E105" s="41"/>
      <c r="F105" s="227" t="s">
        <v>6</v>
      </c>
      <c r="G105" s="11"/>
      <c r="H105" s="398"/>
      <c r="I105" s="398"/>
      <c r="J105" s="398"/>
      <c r="K105" s="398"/>
      <c r="L105" s="398"/>
      <c r="M105" s="398"/>
      <c r="N105" s="125"/>
      <c r="O105" s="199" t="str">
        <f ca="1">IF(OR(ISERROR(VLOOKUP($E$7,Index!$E$44:$G$67,2,FALSE)),ISERROR(J105/I105)),"OK",(IF(AND(J105/I105&gt;=VLOOKUP($E$7,Index!$E$44:$G$67,2,FALSE),OR(VLOOKUP($E$7,Index!$E$44:$G$67,3,FALSE)="",J105/I105&lt;=VLOOKUP($E$7,Index!$E$44:$G$67,3,FALSE))),"OK","ERROR")))</f>
        <v>OK</v>
      </c>
      <c r="P105" s="125"/>
      <c r="Q105"/>
      <c r="R105"/>
      <c r="S105"/>
      <c r="T105"/>
      <c r="U105"/>
      <c r="V105" s="16"/>
    </row>
    <row r="106" spans="2:22" ht="10.15" customHeight="1">
      <c r="B106" s="15"/>
      <c r="C106" s="11"/>
      <c r="D106" s="100"/>
      <c r="E106" s="41"/>
      <c r="F106" s="227" t="s">
        <v>7</v>
      </c>
      <c r="G106" s="11"/>
      <c r="H106" s="398"/>
      <c r="I106" s="398"/>
      <c r="J106" s="398"/>
      <c r="K106" s="398"/>
      <c r="L106" s="398"/>
      <c r="M106" s="398"/>
      <c r="N106" s="125"/>
      <c r="O106" s="199" t="str">
        <f ca="1">IF(OR(ISERROR(VLOOKUP($E$7,Index!$E$44:$G$67,2,FALSE)),ISERROR(J106/I106)),"OK",(IF(AND(J106/I106&gt;=VLOOKUP($E$7,Index!$E$44:$G$67,2,FALSE),OR(VLOOKUP($E$7,Index!$E$44:$G$67,3,FALSE)="",J106/I106&lt;=VLOOKUP($E$7,Index!$E$44:$G$67,3,FALSE))),"OK","ERROR")))</f>
        <v>OK</v>
      </c>
      <c r="P106" s="125"/>
      <c r="Q106"/>
      <c r="R106"/>
      <c r="S106"/>
      <c r="T106"/>
      <c r="U106"/>
      <c r="V106" s="16"/>
    </row>
    <row r="107" spans="2:22" ht="10.15" customHeight="1">
      <c r="B107" s="15"/>
      <c r="C107" s="11"/>
      <c r="D107" s="100"/>
      <c r="E107" s="41"/>
      <c r="F107" s="227" t="s">
        <v>8</v>
      </c>
      <c r="G107" s="11"/>
      <c r="H107" s="398"/>
      <c r="I107" s="398"/>
      <c r="J107" s="398"/>
      <c r="K107" s="398"/>
      <c r="L107" s="398"/>
      <c r="M107" s="398"/>
      <c r="N107" s="125"/>
      <c r="O107" s="199" t="str">
        <f ca="1">IF(OR(ISERROR(VLOOKUP($E$7,Index!$E$44:$G$67,2,FALSE)),ISERROR(J107/I107)),"OK",(IF(AND(J107/I107&gt;=VLOOKUP($E$7,Index!$E$44:$G$67,2,FALSE),OR(VLOOKUP($E$7,Index!$E$44:$G$67,3,FALSE)="",J107/I107&lt;=VLOOKUP($E$7,Index!$E$44:$G$67,3,FALSE))),"OK","ERROR")))</f>
        <v>OK</v>
      </c>
      <c r="P107" s="125"/>
      <c r="Q107"/>
      <c r="R107"/>
      <c r="S107"/>
      <c r="T107"/>
      <c r="U107"/>
      <c r="V107" s="16"/>
    </row>
    <row r="108" spans="2:22" ht="10.15" customHeight="1">
      <c r="B108" s="15"/>
      <c r="C108" s="11"/>
      <c r="D108" s="100"/>
      <c r="E108" s="41"/>
      <c r="F108" s="227"/>
      <c r="G108" s="11"/>
      <c r="H108" s="138"/>
      <c r="I108" s="138"/>
      <c r="J108" s="138"/>
      <c r="K108" s="138"/>
      <c r="L108" s="138"/>
      <c r="M108" s="138"/>
      <c r="N108" s="125"/>
      <c r="O108" s="213"/>
      <c r="P108" s="125"/>
      <c r="Q108"/>
      <c r="R108"/>
      <c r="S108"/>
      <c r="T108"/>
      <c r="U108"/>
      <c r="V108" s="16"/>
    </row>
    <row r="109" spans="2:22" ht="10.15" customHeight="1">
      <c r="B109" s="15"/>
      <c r="C109" s="11"/>
      <c r="D109" s="100"/>
      <c r="E109" s="41"/>
      <c r="F109" s="226" t="s">
        <v>9</v>
      </c>
      <c r="G109" s="11"/>
      <c r="H109" s="139"/>
      <c r="I109" s="139"/>
      <c r="J109" s="139"/>
      <c r="K109" s="139"/>
      <c r="L109" s="139"/>
      <c r="M109" s="139"/>
      <c r="N109" s="125"/>
      <c r="O109" s="200"/>
      <c r="P109" s="125"/>
      <c r="Q109"/>
      <c r="R109"/>
      <c r="S109"/>
      <c r="T109"/>
      <c r="U109"/>
      <c r="V109" s="16"/>
    </row>
    <row r="110" spans="2:22" ht="10.15" customHeight="1">
      <c r="B110" s="15"/>
      <c r="C110" s="11"/>
      <c r="D110" s="100"/>
      <c r="E110" s="41"/>
      <c r="F110" s="227" t="s">
        <v>22</v>
      </c>
      <c r="G110" s="11"/>
      <c r="H110" s="398"/>
      <c r="I110" s="398"/>
      <c r="J110" s="398"/>
      <c r="K110" s="398"/>
      <c r="L110" s="398"/>
      <c r="M110" s="398"/>
      <c r="N110" s="125"/>
      <c r="O110" s="199" t="str">
        <f ca="1">IF(OR(ISERROR(VLOOKUP($E$7,Index!$E$44:$G$67,2,FALSE)),ISERROR(J110/I110)),"OK",(IF(AND(J110/I110&gt;=VLOOKUP($E$7,Index!$E$44:$G$67,2,FALSE),OR(VLOOKUP($E$7,Index!$E$44:$G$67,3,FALSE)="",J110/I110&lt;=VLOOKUP($E$7,Index!$E$44:$G$67,3,FALSE))),"OK","ERROR")))</f>
        <v>OK</v>
      </c>
      <c r="P110" s="125"/>
      <c r="Q110"/>
      <c r="R110"/>
      <c r="S110"/>
      <c r="T110"/>
      <c r="U110"/>
      <c r="V110" s="16"/>
    </row>
    <row r="111" spans="2:22" ht="10.15" customHeight="1">
      <c r="B111" s="15"/>
      <c r="C111" s="11"/>
      <c r="D111" s="100"/>
      <c r="E111" s="41"/>
      <c r="F111" s="227" t="s">
        <v>23</v>
      </c>
      <c r="G111" s="11"/>
      <c r="H111" s="398"/>
      <c r="I111" s="398"/>
      <c r="J111" s="398"/>
      <c r="K111" s="402" t="s">
        <v>66</v>
      </c>
      <c r="L111" s="398"/>
      <c r="M111" s="398"/>
      <c r="N111" s="125"/>
      <c r="O111" s="199" t="str">
        <f ca="1">IF(OR(ISERROR(VLOOKUP($E$7,Index!$E$44:$G$67,2,FALSE)),ISERROR(J111/I111)),"OK",(IF(AND(J111/I111&gt;=VLOOKUP($E$7,Index!$E$44:$G$67,2,FALSE),OR(VLOOKUP($E$7,Index!$E$44:$G$67,3,FALSE)="",J111/I111&lt;=VLOOKUP($E$7,Index!$E$44:$G$67,3,FALSE))),"OK","ERROR")))</f>
        <v>OK</v>
      </c>
      <c r="P111" s="125"/>
      <c r="Q111"/>
      <c r="R111"/>
      <c r="S111"/>
      <c r="T111"/>
      <c r="U111"/>
      <c r="V111" s="16"/>
    </row>
    <row r="112" spans="2:22" ht="10.15" customHeight="1">
      <c r="B112" s="15"/>
      <c r="C112" s="11"/>
      <c r="D112" s="100"/>
      <c r="E112" s="41"/>
      <c r="F112" s="227" t="s">
        <v>57</v>
      </c>
      <c r="G112" s="11"/>
      <c r="H112" s="398"/>
      <c r="I112" s="398"/>
      <c r="J112" s="398"/>
      <c r="K112" s="402" t="s">
        <v>66</v>
      </c>
      <c r="L112" s="398"/>
      <c r="M112" s="398"/>
      <c r="N112" s="125"/>
      <c r="O112" s="199" t="str">
        <f ca="1">IF(OR(ISERROR(VLOOKUP($E$7,Index!$E$44:$G$67,2,FALSE)),ISERROR(J112/I112)),"OK",(IF(AND(J112/I112&gt;=VLOOKUP($E$7,Index!$E$44:$G$67,2,FALSE),OR(VLOOKUP($E$7,Index!$E$44:$G$67,3,FALSE)="",J112/I112&lt;=VLOOKUP($E$7,Index!$E$44:$G$67,3,FALSE))),"OK","ERROR")))</f>
        <v>OK</v>
      </c>
      <c r="P112" s="125"/>
      <c r="Q112"/>
      <c r="R112"/>
      <c r="S112"/>
      <c r="T112"/>
      <c r="U112"/>
      <c r="V112" s="16"/>
    </row>
    <row r="113" spans="2:22" ht="10.15" customHeight="1">
      <c r="B113" s="15"/>
      <c r="C113" s="11"/>
      <c r="D113" s="100"/>
      <c r="E113" s="41"/>
      <c r="F113" s="227" t="s">
        <v>32</v>
      </c>
      <c r="G113" s="11"/>
      <c r="H113" s="398"/>
      <c r="I113" s="398"/>
      <c r="J113" s="398"/>
      <c r="K113" s="402" t="s">
        <v>66</v>
      </c>
      <c r="L113" s="398"/>
      <c r="M113" s="398"/>
      <c r="N113" s="125"/>
      <c r="O113" s="199" t="str">
        <f ca="1">IF(OR(ISERROR(VLOOKUP($E$7,Index!$E$44:$G$67,2,FALSE)),ISERROR(J113/I113)),"OK",(IF(AND(J113/I113&gt;=VLOOKUP($E$7,Index!$E$44:$G$67,2,FALSE),OR(VLOOKUP($E$7,Index!$E$44:$G$67,3,FALSE)="",J113/I113&lt;=VLOOKUP($E$7,Index!$E$44:$G$67,3,FALSE))),"OK","ERROR")))</f>
        <v>OK</v>
      </c>
      <c r="P113" s="125"/>
      <c r="Q113"/>
      <c r="R113"/>
      <c r="S113"/>
      <c r="T113"/>
      <c r="U113"/>
      <c r="V113" s="16"/>
    </row>
    <row r="114" spans="2:22" ht="10.15" customHeight="1">
      <c r="B114" s="15"/>
      <c r="C114" s="11"/>
      <c r="D114" s="100"/>
      <c r="E114" s="41"/>
      <c r="F114" s="227" t="s">
        <v>8</v>
      </c>
      <c r="G114" s="11"/>
      <c r="H114" s="398"/>
      <c r="I114" s="398"/>
      <c r="J114" s="398"/>
      <c r="K114" s="398"/>
      <c r="L114" s="398"/>
      <c r="M114" s="398"/>
      <c r="N114" s="125"/>
      <c r="O114" s="199" t="str">
        <f ca="1">IF(OR(ISERROR(VLOOKUP($E$7,Index!$E$44:$G$67,2,FALSE)),ISERROR(J114/I114)),"OK",(IF(AND(J114/I114&gt;=VLOOKUP($E$7,Index!$E$44:$G$67,2,FALSE),OR(VLOOKUP($E$7,Index!$E$44:$G$67,3,FALSE)="",J114/I114&lt;=VLOOKUP($E$7,Index!$E$44:$G$67,3,FALSE))),"OK","ERROR")))</f>
        <v>OK</v>
      </c>
      <c r="P114" s="125"/>
      <c r="Q114"/>
      <c r="R114"/>
      <c r="S114"/>
      <c r="T114"/>
      <c r="U114"/>
      <c r="V114" s="16"/>
    </row>
    <row r="115" spans="2:22" ht="10.15" customHeight="1">
      <c r="B115" s="15"/>
      <c r="C115" s="11"/>
      <c r="D115" s="100"/>
      <c r="E115" s="41"/>
      <c r="F115" s="227"/>
      <c r="G115" s="11"/>
      <c r="H115" s="138"/>
      <c r="I115" s="138"/>
      <c r="J115" s="138"/>
      <c r="K115" s="138"/>
      <c r="L115" s="138"/>
      <c r="M115" s="138"/>
      <c r="N115" s="125"/>
      <c r="O115" s="213"/>
      <c r="P115" s="125"/>
      <c r="Q115"/>
      <c r="R115"/>
      <c r="S115"/>
      <c r="T115"/>
      <c r="U115"/>
      <c r="V115" s="16"/>
    </row>
    <row r="116" spans="2:22" ht="10.15" customHeight="1">
      <c r="B116" s="15"/>
      <c r="C116" s="11"/>
      <c r="D116" s="159"/>
      <c r="E116" s="160"/>
      <c r="F116" s="42" t="s">
        <v>361</v>
      </c>
      <c r="G116" s="11"/>
      <c r="H116" s="135"/>
      <c r="I116" s="135"/>
      <c r="J116" s="132"/>
      <c r="K116" s="132"/>
      <c r="L116" s="132"/>
      <c r="M116" s="132"/>
      <c r="N116" s="205"/>
      <c r="O116" s="197"/>
      <c r="P116" s="205"/>
      <c r="Q116"/>
      <c r="R116"/>
      <c r="S116"/>
      <c r="T116"/>
      <c r="U116"/>
      <c r="V116" s="16"/>
    </row>
    <row r="117" spans="2:22" ht="10.15" customHeight="1">
      <c r="B117" s="15"/>
      <c r="C117" s="11"/>
      <c r="D117" s="100"/>
      <c r="E117" s="41"/>
      <c r="F117" s="226" t="s">
        <v>3</v>
      </c>
      <c r="G117" s="11"/>
      <c r="H117" s="139"/>
      <c r="I117" s="139"/>
      <c r="J117" s="139"/>
      <c r="K117" s="139"/>
      <c r="L117" s="139"/>
      <c r="M117" s="139"/>
      <c r="N117" s="125"/>
      <c r="O117" s="200"/>
      <c r="P117" s="125"/>
      <c r="Q117"/>
      <c r="R117"/>
      <c r="S117"/>
      <c r="T117"/>
      <c r="U117"/>
      <c r="V117" s="16"/>
    </row>
    <row r="118" spans="2:22" ht="10.15" customHeight="1">
      <c r="B118" s="15"/>
      <c r="C118" s="11"/>
      <c r="D118" s="100"/>
      <c r="E118" s="41"/>
      <c r="F118" s="227" t="s">
        <v>6</v>
      </c>
      <c r="G118" s="11"/>
      <c r="H118" s="398"/>
      <c r="I118" s="398"/>
      <c r="J118" s="398"/>
      <c r="K118" s="398"/>
      <c r="L118" s="398"/>
      <c r="M118" s="398"/>
      <c r="N118" s="125"/>
      <c r="O118" s="199" t="str">
        <f ca="1">IF(OR(ISERROR(VLOOKUP($E$7,Index!$E$44:$G$67,2,FALSE)),ISERROR(J118/I118)),"OK",(IF(AND(J118/I118&gt;=VLOOKUP($E$7,Index!$E$44:$G$67,2,FALSE),OR(VLOOKUP($E$7,Index!$E$44:$G$67,3,FALSE)="",J118/I118&lt;=VLOOKUP($E$7,Index!$E$44:$G$67,3,FALSE))),"OK","ERROR")))</f>
        <v>OK</v>
      </c>
      <c r="P118" s="125"/>
      <c r="Q118"/>
      <c r="R118"/>
      <c r="S118"/>
      <c r="T118"/>
      <c r="U118"/>
      <c r="V118" s="16"/>
    </row>
    <row r="119" spans="2:22" ht="10.15" customHeight="1">
      <c r="B119" s="15"/>
      <c r="C119" s="11"/>
      <c r="D119" s="100"/>
      <c r="E119" s="41"/>
      <c r="F119" s="227" t="s">
        <v>7</v>
      </c>
      <c r="G119" s="11"/>
      <c r="H119" s="398"/>
      <c r="I119" s="398"/>
      <c r="J119" s="398"/>
      <c r="K119" s="398"/>
      <c r="L119" s="398"/>
      <c r="M119" s="398"/>
      <c r="N119" s="125"/>
      <c r="O119" s="199" t="str">
        <f ca="1">IF(OR(ISERROR(VLOOKUP($E$7,Index!$E$44:$G$67,2,FALSE)),ISERROR(J119/I119)),"OK",(IF(AND(J119/I119&gt;=VLOOKUP($E$7,Index!$E$44:$G$67,2,FALSE),OR(VLOOKUP($E$7,Index!$E$44:$G$67,3,FALSE)="",J119/I119&lt;=VLOOKUP($E$7,Index!$E$44:$G$67,3,FALSE))),"OK","ERROR")))</f>
        <v>OK</v>
      </c>
      <c r="P119" s="125"/>
      <c r="Q119"/>
      <c r="R119"/>
      <c r="S119"/>
      <c r="T119"/>
      <c r="U119"/>
      <c r="V119" s="16"/>
    </row>
    <row r="120" spans="2:22" ht="10.15" customHeight="1">
      <c r="B120" s="15"/>
      <c r="C120" s="11"/>
      <c r="D120" s="100"/>
      <c r="E120" s="41"/>
      <c r="F120" s="227" t="s">
        <v>8</v>
      </c>
      <c r="G120" s="11"/>
      <c r="H120" s="398"/>
      <c r="I120" s="398"/>
      <c r="J120" s="398"/>
      <c r="K120" s="398"/>
      <c r="L120" s="398"/>
      <c r="M120" s="398"/>
      <c r="N120" s="125"/>
      <c r="O120" s="199" t="str">
        <f ca="1">IF(OR(ISERROR(VLOOKUP($E$7,Index!$E$44:$G$67,2,FALSE)),ISERROR(J120/I120)),"OK",(IF(AND(J120/I120&gt;=VLOOKUP($E$7,Index!$E$44:$G$67,2,FALSE),OR(VLOOKUP($E$7,Index!$E$44:$G$67,3,FALSE)="",J120/I120&lt;=VLOOKUP($E$7,Index!$E$44:$G$67,3,FALSE))),"OK","ERROR")))</f>
        <v>OK</v>
      </c>
      <c r="P120" s="125"/>
      <c r="Q120"/>
      <c r="R120"/>
      <c r="S120"/>
      <c r="T120"/>
      <c r="U120"/>
      <c r="V120" s="16"/>
    </row>
    <row r="121" spans="2:22" ht="10.15" customHeight="1">
      <c r="B121" s="15"/>
      <c r="C121" s="11"/>
      <c r="D121" s="100"/>
      <c r="E121" s="41"/>
      <c r="F121" s="227"/>
      <c r="G121" s="11"/>
      <c r="H121" s="138"/>
      <c r="I121" s="138"/>
      <c r="J121" s="138"/>
      <c r="K121" s="138"/>
      <c r="L121" s="138"/>
      <c r="M121" s="138"/>
      <c r="N121" s="125"/>
      <c r="O121" s="213"/>
      <c r="P121" s="125"/>
      <c r="Q121"/>
      <c r="R121"/>
      <c r="S121"/>
      <c r="T121"/>
      <c r="U121"/>
      <c r="V121" s="16"/>
    </row>
    <row r="122" spans="2:22" ht="10.15" customHeight="1">
      <c r="B122" s="15"/>
      <c r="C122" s="11"/>
      <c r="D122" s="100"/>
      <c r="E122" s="41"/>
      <c r="F122" s="226" t="s">
        <v>9</v>
      </c>
      <c r="G122" s="11"/>
      <c r="H122" s="139"/>
      <c r="I122" s="139"/>
      <c r="J122" s="139"/>
      <c r="K122" s="139"/>
      <c r="L122" s="139"/>
      <c r="M122" s="139"/>
      <c r="N122" s="125"/>
      <c r="O122" s="200"/>
      <c r="P122" s="125"/>
      <c r="Q122"/>
      <c r="R122"/>
      <c r="S122"/>
      <c r="T122"/>
      <c r="U122"/>
      <c r="V122" s="16"/>
    </row>
    <row r="123" spans="2:22" ht="10.15" customHeight="1">
      <c r="B123" s="15"/>
      <c r="C123" s="11"/>
      <c r="D123" s="100"/>
      <c r="E123" s="41"/>
      <c r="F123" s="227" t="s">
        <v>22</v>
      </c>
      <c r="G123" s="11"/>
      <c r="H123" s="398"/>
      <c r="I123" s="398"/>
      <c r="J123" s="398"/>
      <c r="K123" s="398"/>
      <c r="L123" s="398"/>
      <c r="M123" s="398"/>
      <c r="N123" s="125"/>
      <c r="O123" s="199" t="str">
        <f ca="1">IF(OR(ISERROR(VLOOKUP($E$7,Index!$E$44:$G$67,2,FALSE)),ISERROR(J123/I123)),"OK",(IF(AND(J123/I123&gt;=VLOOKUP($E$7,Index!$E$44:$G$67,2,FALSE),OR(VLOOKUP($E$7,Index!$E$44:$G$67,3,FALSE)="",J123/I123&lt;=VLOOKUP($E$7,Index!$E$44:$G$67,3,FALSE))),"OK","ERROR")))</f>
        <v>OK</v>
      </c>
      <c r="P123" s="125"/>
      <c r="Q123"/>
      <c r="R123"/>
      <c r="S123"/>
      <c r="T123"/>
      <c r="U123"/>
      <c r="V123" s="16"/>
    </row>
    <row r="124" spans="2:22" ht="10.15" customHeight="1">
      <c r="B124" s="15"/>
      <c r="C124" s="11"/>
      <c r="D124" s="100"/>
      <c r="E124" s="41"/>
      <c r="F124" s="227" t="s">
        <v>23</v>
      </c>
      <c r="G124" s="11"/>
      <c r="H124" s="398"/>
      <c r="I124" s="398"/>
      <c r="J124" s="398"/>
      <c r="K124" s="402" t="s">
        <v>66</v>
      </c>
      <c r="L124" s="398"/>
      <c r="M124" s="398"/>
      <c r="N124" s="125"/>
      <c r="O124" s="199" t="str">
        <f ca="1">IF(OR(ISERROR(VLOOKUP($E$7,Index!$E$44:$G$67,2,FALSE)),ISERROR(J124/I124)),"OK",(IF(AND(J124/I124&gt;=VLOOKUP($E$7,Index!$E$44:$G$67,2,FALSE),OR(VLOOKUP($E$7,Index!$E$44:$G$67,3,FALSE)="",J124/I124&lt;=VLOOKUP($E$7,Index!$E$44:$G$67,3,FALSE))),"OK","ERROR")))</f>
        <v>OK</v>
      </c>
      <c r="P124" s="125"/>
      <c r="Q124"/>
      <c r="R124"/>
      <c r="S124"/>
      <c r="T124"/>
      <c r="U124"/>
      <c r="V124" s="16"/>
    </row>
    <row r="125" spans="2:22" ht="10.15" customHeight="1">
      <c r="B125" s="15"/>
      <c r="C125" s="11"/>
      <c r="D125" s="100"/>
      <c r="E125" s="41"/>
      <c r="F125" s="227" t="s">
        <v>57</v>
      </c>
      <c r="G125" s="11"/>
      <c r="H125" s="398"/>
      <c r="I125" s="398"/>
      <c r="J125" s="398"/>
      <c r="K125" s="402" t="s">
        <v>66</v>
      </c>
      <c r="L125" s="398"/>
      <c r="M125" s="398"/>
      <c r="N125" s="125"/>
      <c r="O125" s="199" t="str">
        <f ca="1">IF(OR(ISERROR(VLOOKUP($E$7,Index!$E$44:$G$67,2,FALSE)),ISERROR(J125/I125)),"OK",(IF(AND(J125/I125&gt;=VLOOKUP($E$7,Index!$E$44:$G$67,2,FALSE),OR(VLOOKUP($E$7,Index!$E$44:$G$67,3,FALSE)="",J125/I125&lt;=VLOOKUP($E$7,Index!$E$44:$G$67,3,FALSE))),"OK","ERROR")))</f>
        <v>OK</v>
      </c>
      <c r="P125" s="125"/>
      <c r="Q125"/>
      <c r="R125"/>
      <c r="S125"/>
      <c r="T125"/>
      <c r="U125"/>
      <c r="V125" s="16"/>
    </row>
    <row r="126" spans="2:22" ht="10.15" customHeight="1">
      <c r="B126" s="15"/>
      <c r="C126" s="11"/>
      <c r="D126" s="100"/>
      <c r="E126" s="41"/>
      <c r="F126" s="227" t="s">
        <v>32</v>
      </c>
      <c r="G126" s="11"/>
      <c r="H126" s="398"/>
      <c r="I126" s="398"/>
      <c r="J126" s="398"/>
      <c r="K126" s="402" t="s">
        <v>66</v>
      </c>
      <c r="L126" s="398"/>
      <c r="M126" s="398"/>
      <c r="N126" s="125"/>
      <c r="O126" s="199" t="str">
        <f ca="1">IF(OR(ISERROR(VLOOKUP($E$7,Index!$E$44:$G$67,2,FALSE)),ISERROR(J126/I126)),"OK",(IF(AND(J126/I126&gt;=VLOOKUP($E$7,Index!$E$44:$G$67,2,FALSE),OR(VLOOKUP($E$7,Index!$E$44:$G$67,3,FALSE)="",J126/I126&lt;=VLOOKUP($E$7,Index!$E$44:$G$67,3,FALSE))),"OK","ERROR")))</f>
        <v>OK</v>
      </c>
      <c r="P126" s="125"/>
      <c r="Q126"/>
      <c r="R126"/>
      <c r="S126"/>
      <c r="T126"/>
      <c r="U126"/>
      <c r="V126" s="16"/>
    </row>
    <row r="127" spans="2:22" ht="10.15" customHeight="1">
      <c r="B127" s="15"/>
      <c r="C127" s="11"/>
      <c r="D127" s="100"/>
      <c r="E127" s="41"/>
      <c r="F127" s="227" t="s">
        <v>8</v>
      </c>
      <c r="G127" s="11"/>
      <c r="H127" s="398"/>
      <c r="I127" s="398"/>
      <c r="J127" s="398"/>
      <c r="K127" s="398"/>
      <c r="L127" s="398"/>
      <c r="M127" s="398"/>
      <c r="N127" s="125"/>
      <c r="O127" s="199" t="str">
        <f ca="1">IF(OR(ISERROR(VLOOKUP($E$7,Index!$E$44:$G$67,2,FALSE)),ISERROR(J127/I127)),"OK",(IF(AND(J127/I127&gt;=VLOOKUP($E$7,Index!$E$44:$G$67,2,FALSE),OR(VLOOKUP($E$7,Index!$E$44:$G$67,3,FALSE)="",J127/I127&lt;=VLOOKUP($E$7,Index!$E$44:$G$67,3,FALSE))),"OK","ERROR")))</f>
        <v>OK</v>
      </c>
      <c r="P127" s="125"/>
      <c r="Q127"/>
      <c r="R127"/>
      <c r="S127"/>
      <c r="T127"/>
      <c r="U127"/>
      <c r="V127" s="16"/>
    </row>
    <row r="128" spans="2:22" ht="10.15" customHeight="1">
      <c r="B128" s="15"/>
      <c r="C128" s="11"/>
      <c r="D128" s="100"/>
      <c r="E128" s="160" t="s">
        <v>15</v>
      </c>
      <c r="F128" s="42"/>
      <c r="G128" s="11"/>
      <c r="H128" s="139"/>
      <c r="I128" s="139"/>
      <c r="J128" s="139"/>
      <c r="K128" s="139"/>
      <c r="L128" s="139"/>
      <c r="M128" s="139"/>
      <c r="N128" s="125"/>
      <c r="O128" s="200"/>
      <c r="P128" s="125"/>
      <c r="Q128"/>
      <c r="R128"/>
      <c r="S128"/>
      <c r="T128"/>
      <c r="U128"/>
      <c r="V128" s="16"/>
    </row>
    <row r="129" spans="1:22" ht="10.15" customHeight="1">
      <c r="B129" s="15"/>
      <c r="C129" s="11"/>
      <c r="D129" s="100"/>
      <c r="E129" s="160"/>
      <c r="F129" s="42" t="s">
        <v>360</v>
      </c>
      <c r="G129" s="11"/>
      <c r="H129" s="139"/>
      <c r="I129" s="139"/>
      <c r="J129" s="139"/>
      <c r="K129" s="139"/>
      <c r="L129" s="139"/>
      <c r="M129" s="139"/>
      <c r="N129" s="125"/>
      <c r="O129" s="200"/>
      <c r="P129" s="125"/>
      <c r="Q129"/>
      <c r="R129"/>
      <c r="S129"/>
      <c r="T129"/>
      <c r="U129"/>
      <c r="V129" s="16"/>
    </row>
    <row r="130" spans="1:22" ht="10.15" customHeight="1">
      <c r="B130" s="15"/>
      <c r="C130" s="11"/>
      <c r="D130" s="100"/>
      <c r="E130" s="160"/>
      <c r="F130" s="227" t="s">
        <v>16</v>
      </c>
      <c r="G130" s="11"/>
      <c r="H130" s="398"/>
      <c r="I130" s="398"/>
      <c r="J130" s="398"/>
      <c r="K130" s="398"/>
      <c r="L130" s="398"/>
      <c r="M130" s="398"/>
      <c r="N130" s="125"/>
      <c r="O130" s="199" t="str">
        <f ca="1">IF(OR(ISERROR(VLOOKUP($E$7,Index!$E$44:$G$67,2,FALSE)),ISERROR(J130/I130)),"OK",(IF(AND(J130/I130&gt;=VLOOKUP($E$7,Index!$E$44:$G$67,2,FALSE),OR(VLOOKUP($E$7,Index!$E$44:$G$67,3,FALSE)="",J130/I130&lt;=VLOOKUP($E$7,Index!$E$44:$G$67,3,FALSE))),"OK","ERROR")))</f>
        <v>OK</v>
      </c>
      <c r="P130" s="125"/>
      <c r="Q130"/>
      <c r="R130"/>
      <c r="S130"/>
      <c r="T130"/>
      <c r="U130"/>
      <c r="V130" s="16"/>
    </row>
    <row r="131" spans="1:22" ht="10.15" customHeight="1">
      <c r="B131" s="15"/>
      <c r="C131" s="11"/>
      <c r="D131" s="100"/>
      <c r="E131" s="41"/>
      <c r="F131" s="227"/>
      <c r="G131" s="11"/>
      <c r="H131" s="138"/>
      <c r="I131" s="138"/>
      <c r="J131" s="138"/>
      <c r="K131" s="138"/>
      <c r="L131" s="138"/>
      <c r="M131" s="138"/>
      <c r="N131" s="125"/>
      <c r="O131" s="213"/>
      <c r="P131" s="125"/>
      <c r="Q131"/>
      <c r="R131"/>
      <c r="S131"/>
      <c r="T131"/>
      <c r="U131"/>
      <c r="V131" s="16"/>
    </row>
    <row r="132" spans="1:22" ht="10.15" customHeight="1">
      <c r="B132" s="15"/>
      <c r="C132" s="11"/>
      <c r="D132" s="100"/>
      <c r="E132" s="160"/>
      <c r="F132" s="42" t="s">
        <v>361</v>
      </c>
      <c r="G132" s="11"/>
      <c r="H132" s="139"/>
      <c r="I132" s="139"/>
      <c r="J132" s="139"/>
      <c r="K132" s="139"/>
      <c r="L132" s="139"/>
      <c r="M132" s="139"/>
      <c r="N132" s="125"/>
      <c r="O132" s="200"/>
      <c r="P132" s="125"/>
      <c r="Q132"/>
      <c r="R132"/>
      <c r="S132"/>
      <c r="T132"/>
      <c r="U132"/>
      <c r="V132" s="16"/>
    </row>
    <row r="133" spans="1:22" ht="10.15" customHeight="1">
      <c r="B133" s="15"/>
      <c r="C133" s="11"/>
      <c r="D133" s="99"/>
      <c r="E133" s="239"/>
      <c r="F133" s="231" t="s">
        <v>16</v>
      </c>
      <c r="G133" s="11"/>
      <c r="H133" s="400"/>
      <c r="I133" s="400"/>
      <c r="J133" s="400"/>
      <c r="K133" s="400"/>
      <c r="L133" s="400"/>
      <c r="M133" s="400"/>
      <c r="N133" s="125"/>
      <c r="O133" s="203" t="str">
        <f ca="1">IF(OR(ISERROR(VLOOKUP($E$7,Index!$E$44:$G$67,2,FALSE)),ISERROR(J133/I133)),"OK",(IF(AND(J133/I133&gt;=VLOOKUP($E$7,Index!$E$44:$G$67,2,FALSE),OR(VLOOKUP($E$7,Index!$E$44:$G$67,3,FALSE)="",J133/I133&lt;=VLOOKUP($E$7,Index!$E$44:$G$67,3,FALSE))),"OK","ERROR")))</f>
        <v>OK</v>
      </c>
      <c r="P133" s="125"/>
      <c r="Q133"/>
      <c r="R133"/>
      <c r="S133"/>
      <c r="T133"/>
      <c r="U133"/>
      <c r="V133" s="16"/>
    </row>
    <row r="134" spans="1:22" ht="10.15" hidden="1" customHeight="1">
      <c r="A134" s="303" t="s">
        <v>298</v>
      </c>
      <c r="B134" s="15"/>
      <c r="C134" s="11"/>
      <c r="D134" s="11"/>
      <c r="E134" s="11"/>
      <c r="F134" s="11"/>
      <c r="G134" s="11"/>
      <c r="H134" s="126"/>
      <c r="I134" s="126"/>
      <c r="J134" s="126"/>
      <c r="K134" s="126"/>
      <c r="L134" s="126"/>
      <c r="M134" s="126"/>
      <c r="N134" s="126"/>
      <c r="O134" s="209"/>
      <c r="P134" s="126"/>
      <c r="Q134" s="126"/>
      <c r="R134" s="126"/>
      <c r="S134" s="126"/>
      <c r="T134" s="11"/>
      <c r="U134" s="209"/>
      <c r="V134" s="16"/>
    </row>
    <row r="135" spans="1:22" ht="10.15" hidden="1" customHeight="1">
      <c r="A135" s="303" t="s">
        <v>299</v>
      </c>
      <c r="B135" s="15"/>
      <c r="C135" s="11"/>
      <c r="D135" s="11"/>
      <c r="E135" s="11"/>
      <c r="F135" s="11"/>
      <c r="G135" s="11"/>
      <c r="H135" s="126"/>
      <c r="I135" s="126"/>
      <c r="J135" s="126"/>
      <c r="K135" s="126"/>
      <c r="L135" s="126"/>
      <c r="M135" s="126"/>
      <c r="N135" s="126"/>
      <c r="O135" s="209"/>
      <c r="P135" s="126"/>
      <c r="Q135" s="126"/>
      <c r="R135" s="126"/>
      <c r="S135" s="126"/>
      <c r="T135" s="11"/>
      <c r="U135" s="209"/>
      <c r="V135" s="16"/>
    </row>
    <row r="136" spans="1:22" ht="10.15" hidden="1" customHeight="1">
      <c r="A136" s="303" t="s">
        <v>299</v>
      </c>
      <c r="B136" s="15"/>
      <c r="C136" s="11"/>
      <c r="D136" s="11"/>
      <c r="E136" s="11"/>
      <c r="F136" s="11"/>
      <c r="G136" s="11"/>
      <c r="H136" s="126"/>
      <c r="I136" s="126"/>
      <c r="J136" s="126"/>
      <c r="K136" s="126"/>
      <c r="L136" s="126"/>
      <c r="M136" s="126"/>
      <c r="N136" s="126"/>
      <c r="O136" s="209"/>
      <c r="P136" s="126"/>
      <c r="Q136" s="126"/>
      <c r="R136" s="126"/>
      <c r="S136" s="126"/>
      <c r="T136" s="11"/>
      <c r="U136" s="209"/>
      <c r="V136" s="16"/>
    </row>
    <row r="137" spans="1:22" ht="10.15" hidden="1" customHeight="1">
      <c r="A137" s="303" t="s">
        <v>299</v>
      </c>
      <c r="B137" s="15"/>
      <c r="C137" s="11"/>
      <c r="D137" s="11"/>
      <c r="E137" s="11"/>
      <c r="F137" s="11"/>
      <c r="G137" s="11"/>
      <c r="H137" s="126"/>
      <c r="I137" s="126"/>
      <c r="J137" s="126"/>
      <c r="K137" s="126"/>
      <c r="L137" s="126"/>
      <c r="M137" s="126"/>
      <c r="N137" s="126"/>
      <c r="O137" s="209"/>
      <c r="P137" s="126"/>
      <c r="Q137" s="126"/>
      <c r="R137" s="126"/>
      <c r="S137" s="126"/>
      <c r="T137" s="11"/>
      <c r="U137" s="209"/>
      <c r="V137" s="16"/>
    </row>
    <row r="138" spans="1:22" ht="10.15" hidden="1" customHeight="1">
      <c r="A138" s="303" t="s">
        <v>116</v>
      </c>
      <c r="B138" s="15"/>
      <c r="C138" s="11"/>
      <c r="D138" s="11"/>
      <c r="E138" s="11"/>
      <c r="F138" s="11"/>
      <c r="G138" s="11"/>
      <c r="H138" s="126"/>
      <c r="I138" s="126"/>
      <c r="J138" s="126"/>
      <c r="K138" s="126"/>
      <c r="L138" s="126"/>
      <c r="M138" s="126"/>
      <c r="N138" s="126"/>
      <c r="O138" s="209"/>
      <c r="P138" s="126"/>
      <c r="Q138" s="126"/>
      <c r="R138" s="126"/>
      <c r="S138" s="126"/>
      <c r="T138" s="11"/>
      <c r="U138" s="209"/>
      <c r="V138" s="16"/>
    </row>
    <row r="139" spans="1:22" ht="10.15" hidden="1" customHeight="1">
      <c r="A139" s="303" t="s">
        <v>116</v>
      </c>
      <c r="B139" s="15"/>
      <c r="C139" s="11"/>
      <c r="D139" s="11"/>
      <c r="E139" s="11"/>
      <c r="F139" s="11"/>
      <c r="G139" s="11"/>
      <c r="H139" s="126"/>
      <c r="I139" s="126"/>
      <c r="J139" s="126"/>
      <c r="K139" s="126"/>
      <c r="L139" s="126"/>
      <c r="M139" s="126"/>
      <c r="N139" s="126"/>
      <c r="O139" s="209"/>
      <c r="P139" s="126"/>
      <c r="Q139" s="126"/>
      <c r="R139" s="126"/>
      <c r="S139" s="126"/>
      <c r="T139" s="11"/>
      <c r="U139" s="209"/>
      <c r="V139" s="16"/>
    </row>
    <row r="140" spans="1:22" ht="10.15" hidden="1" customHeight="1">
      <c r="A140" s="303" t="s">
        <v>116</v>
      </c>
      <c r="B140" s="15"/>
      <c r="C140" s="11"/>
      <c r="D140" s="11"/>
      <c r="E140" s="11"/>
      <c r="F140" s="11"/>
      <c r="G140" s="11"/>
      <c r="H140" s="126"/>
      <c r="I140" s="126"/>
      <c r="J140" s="126"/>
      <c r="K140" s="126"/>
      <c r="L140" s="126"/>
      <c r="M140" s="126"/>
      <c r="N140" s="126"/>
      <c r="O140" s="209"/>
      <c r="P140" s="126"/>
      <c r="Q140" s="126"/>
      <c r="R140" s="126"/>
      <c r="S140" s="126"/>
      <c r="T140" s="11"/>
      <c r="U140" s="209"/>
      <c r="V140" s="16"/>
    </row>
    <row r="141" spans="1:22" ht="10.15" hidden="1" customHeight="1">
      <c r="A141" s="303" t="s">
        <v>116</v>
      </c>
      <c r="B141" s="15"/>
      <c r="C141" s="11"/>
      <c r="D141" s="11"/>
      <c r="E141" s="11"/>
      <c r="F141" s="11"/>
      <c r="G141" s="11"/>
      <c r="H141" s="126"/>
      <c r="I141" s="126"/>
      <c r="J141" s="126"/>
      <c r="K141" s="126"/>
      <c r="L141" s="126"/>
      <c r="M141" s="126"/>
      <c r="N141" s="126"/>
      <c r="O141" s="209"/>
      <c r="P141" s="126"/>
      <c r="Q141" s="126"/>
      <c r="R141" s="126"/>
      <c r="S141" s="126"/>
      <c r="T141" s="11"/>
      <c r="U141" s="209"/>
      <c r="V141" s="16"/>
    </row>
    <row r="142" spans="1:22" ht="10.15" hidden="1" customHeight="1">
      <c r="A142" s="303" t="s">
        <v>116</v>
      </c>
      <c r="B142" s="15"/>
      <c r="C142" s="11"/>
      <c r="D142" s="11"/>
      <c r="E142" s="11"/>
      <c r="F142" s="11"/>
      <c r="G142" s="11"/>
      <c r="H142" s="126"/>
      <c r="I142" s="126"/>
      <c r="J142" s="126"/>
      <c r="K142" s="126"/>
      <c r="L142" s="126"/>
      <c r="M142" s="126"/>
      <c r="N142" s="126"/>
      <c r="O142" s="209"/>
      <c r="P142" s="126"/>
      <c r="Q142" s="126"/>
      <c r="R142" s="126"/>
      <c r="S142" s="126"/>
      <c r="T142" s="11"/>
      <c r="U142" s="209"/>
      <c r="V142" s="16"/>
    </row>
    <row r="143" spans="1:22" ht="10.15" hidden="1" customHeight="1">
      <c r="A143" s="303" t="s">
        <v>116</v>
      </c>
      <c r="B143" s="15"/>
      <c r="C143" s="11"/>
      <c r="D143" s="11"/>
      <c r="E143" s="11"/>
      <c r="F143" s="11"/>
      <c r="G143" s="11"/>
      <c r="H143" s="126"/>
      <c r="I143" s="126"/>
      <c r="J143" s="126"/>
      <c r="K143" s="126"/>
      <c r="L143" s="126"/>
      <c r="M143" s="126"/>
      <c r="N143" s="126"/>
      <c r="O143" s="209"/>
      <c r="P143" s="126"/>
      <c r="Q143" s="126"/>
      <c r="R143" s="126"/>
      <c r="S143" s="126"/>
      <c r="T143" s="11"/>
      <c r="U143" s="209"/>
      <c r="V143" s="16"/>
    </row>
    <row r="144" spans="1:22" ht="10.15" hidden="1" customHeight="1">
      <c r="A144" s="303" t="s">
        <v>116</v>
      </c>
      <c r="B144" s="15"/>
      <c r="C144" s="11"/>
      <c r="D144" s="11"/>
      <c r="E144" s="11"/>
      <c r="F144" s="11"/>
      <c r="G144" s="11"/>
      <c r="H144" s="126"/>
      <c r="I144" s="126"/>
      <c r="J144" s="126"/>
      <c r="K144" s="126"/>
      <c r="L144" s="126"/>
      <c r="M144" s="126"/>
      <c r="N144" s="126"/>
      <c r="O144" s="209"/>
      <c r="P144" s="126"/>
      <c r="Q144" s="126"/>
      <c r="R144" s="126"/>
      <c r="S144" s="126"/>
      <c r="T144" s="11"/>
      <c r="U144" s="209"/>
      <c r="V144" s="16"/>
    </row>
    <row r="145" spans="1:22" ht="10.15" hidden="1" customHeight="1">
      <c r="A145" s="303" t="s">
        <v>116</v>
      </c>
      <c r="B145" s="15"/>
      <c r="C145" s="11"/>
      <c r="D145" s="11"/>
      <c r="E145" s="11"/>
      <c r="F145" s="11"/>
      <c r="G145" s="11"/>
      <c r="H145" s="126"/>
      <c r="I145" s="126"/>
      <c r="J145" s="126"/>
      <c r="K145" s="126"/>
      <c r="L145" s="126"/>
      <c r="M145" s="126"/>
      <c r="N145" s="126"/>
      <c r="O145" s="209"/>
      <c r="P145" s="126"/>
      <c r="Q145" s="126"/>
      <c r="R145" s="126"/>
      <c r="S145" s="126"/>
      <c r="T145" s="11"/>
      <c r="U145" s="209"/>
      <c r="V145" s="16"/>
    </row>
    <row r="146" spans="1:22" ht="10.15" hidden="1" customHeight="1">
      <c r="A146" s="303" t="s">
        <v>116</v>
      </c>
      <c r="B146" s="15"/>
      <c r="C146" s="11"/>
      <c r="D146" s="11"/>
      <c r="E146" s="11"/>
      <c r="F146" s="11"/>
      <c r="G146" s="11"/>
      <c r="H146" s="126"/>
      <c r="I146" s="126"/>
      <c r="J146" s="126"/>
      <c r="K146" s="126"/>
      <c r="L146" s="126"/>
      <c r="M146" s="126"/>
      <c r="N146" s="126"/>
      <c r="O146" s="209"/>
      <c r="P146" s="126"/>
      <c r="Q146" s="126"/>
      <c r="R146" s="126"/>
      <c r="S146" s="126"/>
      <c r="T146" s="11"/>
      <c r="U146" s="209"/>
      <c r="V146" s="16"/>
    </row>
    <row r="147" spans="1:22" ht="10.15" hidden="1" customHeight="1">
      <c r="A147" s="303" t="s">
        <v>116</v>
      </c>
      <c r="B147" s="15"/>
      <c r="C147" s="11"/>
      <c r="D147" s="11"/>
      <c r="E147" s="11"/>
      <c r="F147" s="11"/>
      <c r="G147" s="11"/>
      <c r="H147" s="126"/>
      <c r="I147" s="126"/>
      <c r="J147" s="126"/>
      <c r="K147" s="126"/>
      <c r="L147" s="126"/>
      <c r="M147" s="126"/>
      <c r="N147" s="126"/>
      <c r="O147" s="209"/>
      <c r="P147" s="126"/>
      <c r="Q147" s="126"/>
      <c r="R147" s="126"/>
      <c r="S147" s="126"/>
      <c r="T147" s="11"/>
      <c r="U147" s="209"/>
      <c r="V147" s="16"/>
    </row>
    <row r="148" spans="1:22" ht="10.15" hidden="1" customHeight="1">
      <c r="A148" s="303" t="s">
        <v>116</v>
      </c>
      <c r="B148" s="15"/>
      <c r="C148" s="11"/>
      <c r="D148" s="11"/>
      <c r="E148" s="11"/>
      <c r="F148" s="11"/>
      <c r="G148" s="11"/>
      <c r="H148" s="126"/>
      <c r="I148" s="126"/>
      <c r="J148" s="126"/>
      <c r="K148" s="126"/>
      <c r="L148" s="126"/>
      <c r="M148" s="126"/>
      <c r="N148" s="126"/>
      <c r="O148" s="209"/>
      <c r="P148" s="126"/>
      <c r="Q148" s="126"/>
      <c r="R148" s="126"/>
      <c r="S148" s="126"/>
      <c r="T148" s="11"/>
      <c r="U148" s="209"/>
      <c r="V148" s="16"/>
    </row>
    <row r="149" spans="1:22" ht="10.15" hidden="1" customHeight="1">
      <c r="A149" s="303" t="s">
        <v>116</v>
      </c>
      <c r="B149" s="15"/>
      <c r="C149" s="11"/>
      <c r="D149" s="11"/>
      <c r="E149" s="11"/>
      <c r="F149" s="11"/>
      <c r="G149" s="11"/>
      <c r="H149" s="126"/>
      <c r="I149" s="126"/>
      <c r="J149" s="126"/>
      <c r="K149" s="126"/>
      <c r="L149" s="126"/>
      <c r="M149" s="126"/>
      <c r="N149" s="126"/>
      <c r="O149" s="209"/>
      <c r="P149" s="126"/>
      <c r="Q149" s="126"/>
      <c r="R149" s="126"/>
      <c r="S149" s="126"/>
      <c r="T149" s="11"/>
      <c r="U149" s="209"/>
      <c r="V149" s="16"/>
    </row>
    <row r="150" spans="1:22" ht="10.15" hidden="1" customHeight="1">
      <c r="A150" s="303" t="s">
        <v>116</v>
      </c>
      <c r="B150" s="15"/>
      <c r="C150" s="11"/>
      <c r="D150" s="11"/>
      <c r="E150" s="11"/>
      <c r="F150" s="11"/>
      <c r="G150" s="11"/>
      <c r="H150" s="126"/>
      <c r="I150" s="126"/>
      <c r="J150" s="126"/>
      <c r="K150" s="126"/>
      <c r="L150" s="126"/>
      <c r="M150" s="126"/>
      <c r="N150" s="126"/>
      <c r="O150" s="209"/>
      <c r="P150" s="126"/>
      <c r="Q150" s="126"/>
      <c r="R150" s="126"/>
      <c r="S150" s="126"/>
      <c r="T150" s="11"/>
      <c r="U150" s="209"/>
      <c r="V150" s="16"/>
    </row>
    <row r="151" spans="1:22" ht="10.15" hidden="1" customHeight="1">
      <c r="B151" s="15"/>
      <c r="C151" s="11"/>
      <c r="D151" s="11"/>
      <c r="E151" s="11"/>
      <c r="F151" s="11"/>
      <c r="G151" s="11"/>
      <c r="H151" s="126"/>
      <c r="I151" s="126"/>
      <c r="J151" s="126"/>
      <c r="K151" s="126"/>
      <c r="L151" s="126"/>
      <c r="M151" s="126"/>
      <c r="N151" s="126"/>
      <c r="O151" s="209"/>
      <c r="P151" s="126"/>
      <c r="Q151" s="126"/>
      <c r="R151" s="126"/>
      <c r="S151" s="126"/>
      <c r="T151" s="11"/>
      <c r="U151" s="209"/>
      <c r="V151" s="16"/>
    </row>
    <row r="152" spans="1:22" ht="10.15" hidden="1" customHeight="1">
      <c r="A152" s="303" t="s">
        <v>116</v>
      </c>
      <c r="B152" s="15"/>
      <c r="C152" s="11"/>
      <c r="D152" s="11"/>
      <c r="E152" s="11"/>
      <c r="F152" s="11"/>
      <c r="G152" s="11"/>
      <c r="H152" s="126"/>
      <c r="I152" s="126"/>
      <c r="J152" s="126"/>
      <c r="K152" s="126"/>
      <c r="L152" s="126"/>
      <c r="M152" s="126"/>
      <c r="N152" s="126"/>
      <c r="O152" s="209"/>
      <c r="P152" s="126"/>
      <c r="Q152" s="126"/>
      <c r="R152" s="126"/>
      <c r="S152" s="126"/>
      <c r="T152" s="11"/>
      <c r="U152" s="209"/>
      <c r="V152" s="16"/>
    </row>
    <row r="153" spans="1:22" ht="10.15" hidden="1" customHeight="1">
      <c r="A153" s="303" t="s">
        <v>116</v>
      </c>
      <c r="B153" s="15"/>
      <c r="C153" s="11"/>
      <c r="D153" s="11"/>
      <c r="E153" s="11"/>
      <c r="F153" s="11"/>
      <c r="G153" s="11"/>
      <c r="H153" s="126"/>
      <c r="I153" s="126"/>
      <c r="J153" s="126"/>
      <c r="K153" s="126"/>
      <c r="L153" s="126"/>
      <c r="M153" s="126"/>
      <c r="N153" s="126"/>
      <c r="O153" s="209"/>
      <c r="P153" s="126"/>
      <c r="Q153" s="126"/>
      <c r="R153" s="126"/>
      <c r="S153" s="126"/>
      <c r="T153" s="11"/>
      <c r="U153" s="209"/>
      <c r="V153" s="16"/>
    </row>
    <row r="154" spans="1:22" ht="10.15" hidden="1" customHeight="1">
      <c r="A154" s="303" t="s">
        <v>116</v>
      </c>
      <c r="B154" s="15"/>
      <c r="C154" s="11"/>
      <c r="D154" s="11"/>
      <c r="E154" s="11"/>
      <c r="F154" s="11"/>
      <c r="G154" s="11"/>
      <c r="H154" s="126"/>
      <c r="I154" s="126"/>
      <c r="J154" s="126"/>
      <c r="K154" s="126"/>
      <c r="L154" s="126"/>
      <c r="M154" s="126"/>
      <c r="N154" s="126"/>
      <c r="O154" s="209"/>
      <c r="P154" s="126"/>
      <c r="Q154" s="126"/>
      <c r="R154" s="126"/>
      <c r="S154" s="126"/>
      <c r="T154" s="11"/>
      <c r="U154" s="209"/>
      <c r="V154" s="16"/>
    </row>
    <row r="155" spans="1:22" ht="10.15" hidden="1" customHeight="1">
      <c r="A155" s="303" t="s">
        <v>116</v>
      </c>
      <c r="B155" s="15"/>
      <c r="C155" s="11"/>
      <c r="D155" s="11"/>
      <c r="E155" s="11"/>
      <c r="F155" s="11"/>
      <c r="G155" s="11"/>
      <c r="H155" s="126"/>
      <c r="I155" s="126"/>
      <c r="J155" s="126"/>
      <c r="K155" s="126"/>
      <c r="L155" s="126"/>
      <c r="M155" s="126"/>
      <c r="N155" s="126"/>
      <c r="O155" s="209"/>
      <c r="P155" s="126"/>
      <c r="Q155" s="126"/>
      <c r="R155" s="126"/>
      <c r="S155" s="126"/>
      <c r="T155" s="11"/>
      <c r="U155" s="209"/>
      <c r="V155" s="16"/>
    </row>
    <row r="156" spans="1:22" ht="10.15" hidden="1" customHeight="1">
      <c r="A156" s="303" t="s">
        <v>116</v>
      </c>
      <c r="B156" s="15"/>
      <c r="C156" s="11"/>
      <c r="D156" s="11"/>
      <c r="E156" s="11"/>
      <c r="F156" s="11"/>
      <c r="G156" s="11"/>
      <c r="H156" s="126"/>
      <c r="I156" s="126"/>
      <c r="J156" s="126"/>
      <c r="K156" s="126"/>
      <c r="L156" s="126"/>
      <c r="M156" s="126"/>
      <c r="N156" s="126"/>
      <c r="O156" s="209"/>
      <c r="P156" s="126"/>
      <c r="Q156" s="126"/>
      <c r="R156" s="126"/>
      <c r="S156" s="126"/>
      <c r="T156" s="11"/>
      <c r="U156" s="209"/>
      <c r="V156" s="16"/>
    </row>
    <row r="157" spans="1:22" ht="10.15" hidden="1" customHeight="1">
      <c r="A157" s="303" t="s">
        <v>116</v>
      </c>
      <c r="B157" s="15"/>
      <c r="C157" s="11"/>
      <c r="D157" s="11"/>
      <c r="E157" s="11"/>
      <c r="F157" s="11"/>
      <c r="G157" s="11"/>
      <c r="H157" s="126"/>
      <c r="I157" s="126"/>
      <c r="J157" s="126"/>
      <c r="K157" s="126"/>
      <c r="L157" s="126"/>
      <c r="M157" s="126"/>
      <c r="N157" s="126"/>
      <c r="O157" s="209"/>
      <c r="P157" s="126"/>
      <c r="Q157" s="126"/>
      <c r="R157" s="126"/>
      <c r="S157" s="126"/>
      <c r="T157" s="11"/>
      <c r="U157" s="209"/>
      <c r="V157" s="16"/>
    </row>
    <row r="158" spans="1:22" ht="10.15" hidden="1" customHeight="1">
      <c r="A158" s="303" t="s">
        <v>116</v>
      </c>
      <c r="B158" s="15"/>
      <c r="C158" s="11"/>
      <c r="D158" s="11"/>
      <c r="E158" s="11"/>
      <c r="F158" s="11"/>
      <c r="G158" s="11"/>
      <c r="H158" s="126"/>
      <c r="I158" s="126"/>
      <c r="J158" s="126"/>
      <c r="K158" s="126"/>
      <c r="L158" s="126"/>
      <c r="M158" s="126"/>
      <c r="N158" s="126"/>
      <c r="O158" s="209"/>
      <c r="P158" s="126"/>
      <c r="Q158" s="126"/>
      <c r="R158" s="126"/>
      <c r="S158" s="126"/>
      <c r="T158" s="11"/>
      <c r="U158" s="209"/>
      <c r="V158" s="16"/>
    </row>
    <row r="159" spans="1:22" ht="10.15" hidden="1" customHeight="1">
      <c r="A159" s="303" t="s">
        <v>116</v>
      </c>
      <c r="B159" s="15"/>
      <c r="C159" s="11"/>
      <c r="D159" s="11"/>
      <c r="E159" s="11"/>
      <c r="F159" s="11"/>
      <c r="G159" s="11"/>
      <c r="H159" s="126"/>
      <c r="I159" s="126"/>
      <c r="J159" s="126"/>
      <c r="K159" s="126"/>
      <c r="L159" s="126"/>
      <c r="M159" s="126"/>
      <c r="N159" s="126"/>
      <c r="O159" s="209"/>
      <c r="P159" s="126"/>
      <c r="Q159" s="126"/>
      <c r="R159" s="126"/>
      <c r="S159" s="126"/>
      <c r="T159" s="11"/>
      <c r="U159" s="209"/>
      <c r="V159" s="16"/>
    </row>
    <row r="160" spans="1:22" ht="10.15" hidden="1" customHeight="1">
      <c r="A160" s="303" t="s">
        <v>116</v>
      </c>
      <c r="B160" s="15"/>
      <c r="C160" s="11"/>
      <c r="D160" s="11"/>
      <c r="E160" s="11"/>
      <c r="F160" s="11"/>
      <c r="G160" s="11"/>
      <c r="H160" s="126"/>
      <c r="I160" s="126"/>
      <c r="J160" s="126"/>
      <c r="K160" s="126"/>
      <c r="L160" s="126"/>
      <c r="M160" s="126"/>
      <c r="N160" s="126"/>
      <c r="O160" s="209"/>
      <c r="P160" s="126"/>
      <c r="Q160" s="126"/>
      <c r="R160" s="126"/>
      <c r="S160" s="126"/>
      <c r="T160" s="11"/>
      <c r="U160" s="209"/>
      <c r="V160" s="16"/>
    </row>
    <row r="161" spans="1:22" ht="10.15" hidden="1" customHeight="1">
      <c r="A161" s="303" t="s">
        <v>116</v>
      </c>
      <c r="B161" s="15"/>
      <c r="C161" s="11"/>
      <c r="D161" s="11"/>
      <c r="E161" s="11"/>
      <c r="F161" s="11"/>
      <c r="G161" s="11"/>
      <c r="H161" s="126"/>
      <c r="I161" s="126"/>
      <c r="J161" s="126"/>
      <c r="K161" s="126"/>
      <c r="L161" s="126"/>
      <c r="M161" s="126"/>
      <c r="N161" s="126"/>
      <c r="O161" s="209"/>
      <c r="P161" s="126"/>
      <c r="Q161" s="126"/>
      <c r="R161" s="126"/>
      <c r="S161" s="126"/>
      <c r="T161" s="11"/>
      <c r="U161" s="209"/>
      <c r="V161" s="16"/>
    </row>
    <row r="162" spans="1:22" ht="10.15" hidden="1" customHeight="1">
      <c r="A162" s="303" t="s">
        <v>116</v>
      </c>
      <c r="B162" s="15"/>
      <c r="C162" s="11"/>
      <c r="D162" s="11"/>
      <c r="E162" s="11"/>
      <c r="F162" s="11"/>
      <c r="G162" s="11"/>
      <c r="H162" s="126"/>
      <c r="I162" s="126"/>
      <c r="J162" s="126"/>
      <c r="K162" s="126"/>
      <c r="L162" s="126"/>
      <c r="M162" s="126"/>
      <c r="N162" s="126"/>
      <c r="O162" s="209"/>
      <c r="P162" s="126"/>
      <c r="Q162" s="126"/>
      <c r="R162" s="126"/>
      <c r="S162" s="126"/>
      <c r="T162" s="11"/>
      <c r="U162" s="209"/>
      <c r="V162" s="16"/>
    </row>
    <row r="163" spans="1:22" ht="10.15" hidden="1" customHeight="1">
      <c r="A163" s="303" t="s">
        <v>116</v>
      </c>
      <c r="B163" s="15"/>
      <c r="C163" s="11"/>
      <c r="D163" s="11"/>
      <c r="E163" s="11"/>
      <c r="F163" s="11"/>
      <c r="G163" s="11"/>
      <c r="H163" s="126"/>
      <c r="I163" s="126"/>
      <c r="J163" s="126"/>
      <c r="K163" s="126"/>
      <c r="L163" s="126"/>
      <c r="M163" s="126"/>
      <c r="N163" s="126"/>
      <c r="O163" s="209"/>
      <c r="P163" s="126"/>
      <c r="Q163" s="126"/>
      <c r="R163" s="126"/>
      <c r="S163" s="126"/>
      <c r="T163" s="11"/>
      <c r="U163" s="209"/>
      <c r="V163" s="16"/>
    </row>
    <row r="164" spans="1:22" ht="10.15" hidden="1" customHeight="1">
      <c r="B164" s="15"/>
      <c r="C164" s="11"/>
      <c r="D164" s="11"/>
      <c r="E164" s="11"/>
      <c r="F164" s="11"/>
      <c r="G164" s="11"/>
      <c r="H164" s="126"/>
      <c r="I164" s="126"/>
      <c r="J164" s="126"/>
      <c r="K164" s="126"/>
      <c r="L164" s="126"/>
      <c r="M164" s="126"/>
      <c r="N164" s="126"/>
      <c r="O164" s="209"/>
      <c r="P164" s="126"/>
      <c r="Q164" s="126"/>
      <c r="R164" s="126"/>
      <c r="S164" s="126"/>
      <c r="T164" s="11"/>
      <c r="U164" s="209"/>
      <c r="V164" s="16"/>
    </row>
    <row r="165" spans="1:22" ht="10.15" hidden="1" customHeight="1">
      <c r="A165" s="303" t="s">
        <v>116</v>
      </c>
      <c r="B165" s="15"/>
      <c r="C165" s="11"/>
      <c r="D165" s="11"/>
      <c r="E165" s="11"/>
      <c r="F165" s="11"/>
      <c r="G165" s="11"/>
      <c r="H165" s="126"/>
      <c r="I165" s="126"/>
      <c r="J165" s="126"/>
      <c r="K165" s="126"/>
      <c r="L165" s="126"/>
      <c r="M165" s="126"/>
      <c r="N165" s="126"/>
      <c r="O165" s="209"/>
      <c r="P165" s="126"/>
      <c r="Q165" s="126"/>
      <c r="R165" s="126"/>
      <c r="S165" s="126"/>
      <c r="T165" s="11"/>
      <c r="U165" s="209"/>
      <c r="V165" s="16"/>
    </row>
    <row r="166" spans="1:22" ht="10.15" hidden="1" customHeight="1">
      <c r="A166" s="303" t="s">
        <v>116</v>
      </c>
      <c r="B166" s="15"/>
      <c r="C166" s="11"/>
      <c r="D166" s="11"/>
      <c r="E166" s="11"/>
      <c r="F166" s="11"/>
      <c r="G166" s="11"/>
      <c r="H166" s="126"/>
      <c r="I166" s="126"/>
      <c r="J166" s="126"/>
      <c r="K166" s="126"/>
      <c r="L166" s="126"/>
      <c r="M166" s="126"/>
      <c r="N166" s="126"/>
      <c r="O166" s="209"/>
      <c r="P166" s="126"/>
      <c r="Q166" s="126"/>
      <c r="R166" s="126"/>
      <c r="S166" s="126"/>
      <c r="T166" s="11"/>
      <c r="U166" s="209"/>
      <c r="V166" s="16"/>
    </row>
    <row r="167" spans="1:22" ht="10.15" hidden="1" customHeight="1">
      <c r="A167" s="303" t="s">
        <v>116</v>
      </c>
      <c r="B167" s="15"/>
      <c r="C167" s="11"/>
      <c r="D167" s="11"/>
      <c r="E167" s="11"/>
      <c r="F167" s="11"/>
      <c r="G167" s="11"/>
      <c r="H167" s="126"/>
      <c r="I167" s="126"/>
      <c r="J167" s="126"/>
      <c r="K167" s="126"/>
      <c r="L167" s="126"/>
      <c r="M167" s="126"/>
      <c r="N167" s="126"/>
      <c r="O167" s="209"/>
      <c r="P167" s="126"/>
      <c r="Q167" s="126"/>
      <c r="R167" s="126"/>
      <c r="S167" s="126"/>
      <c r="T167" s="11"/>
      <c r="U167" s="209"/>
      <c r="V167" s="16"/>
    </row>
    <row r="168" spans="1:22" ht="10.15" hidden="1" customHeight="1">
      <c r="A168" s="303" t="s">
        <v>116</v>
      </c>
      <c r="B168" s="15"/>
      <c r="C168" s="11"/>
      <c r="D168" s="11"/>
      <c r="E168" s="11"/>
      <c r="F168" s="11"/>
      <c r="G168" s="11"/>
      <c r="H168" s="126"/>
      <c r="I168" s="126"/>
      <c r="J168" s="126"/>
      <c r="K168" s="126"/>
      <c r="L168" s="126"/>
      <c r="M168" s="126"/>
      <c r="N168" s="126"/>
      <c r="O168" s="209"/>
      <c r="P168" s="126"/>
      <c r="Q168" s="126"/>
      <c r="R168" s="126"/>
      <c r="S168" s="126"/>
      <c r="T168" s="11"/>
      <c r="U168" s="209"/>
      <c r="V168" s="16"/>
    </row>
    <row r="169" spans="1:22" ht="10.15" hidden="1" customHeight="1">
      <c r="A169" s="303" t="s">
        <v>116</v>
      </c>
      <c r="B169" s="15"/>
      <c r="C169" s="11"/>
      <c r="D169" s="11"/>
      <c r="E169" s="11"/>
      <c r="F169" s="11"/>
      <c r="G169" s="11"/>
      <c r="H169" s="126"/>
      <c r="I169" s="126"/>
      <c r="J169" s="126"/>
      <c r="K169" s="126"/>
      <c r="L169" s="126"/>
      <c r="M169" s="126"/>
      <c r="N169" s="126"/>
      <c r="O169" s="209"/>
      <c r="P169" s="126"/>
      <c r="Q169" s="126"/>
      <c r="R169" s="126"/>
      <c r="S169" s="126"/>
      <c r="T169" s="11"/>
      <c r="U169" s="209"/>
      <c r="V169" s="16"/>
    </row>
    <row r="170" spans="1:22" ht="10.15" hidden="1" customHeight="1">
      <c r="A170" s="303" t="s">
        <v>116</v>
      </c>
      <c r="B170" s="15"/>
      <c r="C170" s="11"/>
      <c r="D170" s="11"/>
      <c r="E170" s="11"/>
      <c r="F170" s="11"/>
      <c r="G170" s="11"/>
      <c r="H170" s="126"/>
      <c r="I170" s="126"/>
      <c r="J170" s="126"/>
      <c r="K170" s="126"/>
      <c r="L170" s="126"/>
      <c r="M170" s="126"/>
      <c r="N170" s="126"/>
      <c r="O170" s="209"/>
      <c r="P170" s="126"/>
      <c r="Q170" s="126"/>
      <c r="R170" s="126"/>
      <c r="S170" s="126"/>
      <c r="T170" s="11"/>
      <c r="U170" s="209"/>
      <c r="V170" s="16"/>
    </row>
    <row r="171" spans="1:22" ht="10.15" hidden="1" customHeight="1">
      <c r="B171" s="15"/>
      <c r="C171" s="11"/>
      <c r="D171" s="11"/>
      <c r="E171" s="11"/>
      <c r="F171" s="11"/>
      <c r="G171" s="11"/>
      <c r="H171" s="126"/>
      <c r="I171" s="126"/>
      <c r="J171" s="126"/>
      <c r="K171" s="126"/>
      <c r="L171" s="126"/>
      <c r="M171" s="126"/>
      <c r="N171" s="126"/>
      <c r="O171" s="209"/>
      <c r="P171" s="126"/>
      <c r="Q171" s="126"/>
      <c r="R171" s="126"/>
      <c r="S171" s="126"/>
      <c r="T171" s="11"/>
      <c r="U171" s="209"/>
      <c r="V171" s="16"/>
    </row>
    <row r="172" spans="1:22" ht="10.15" hidden="1" customHeight="1">
      <c r="A172" s="303" t="s">
        <v>116</v>
      </c>
      <c r="B172" s="15"/>
      <c r="C172" s="11"/>
      <c r="D172" s="11"/>
      <c r="E172" s="11"/>
      <c r="F172" s="11"/>
      <c r="G172" s="11"/>
      <c r="H172" s="126"/>
      <c r="I172" s="126"/>
      <c r="J172" s="126"/>
      <c r="K172" s="126"/>
      <c r="L172" s="126"/>
      <c r="M172" s="126"/>
      <c r="N172" s="126"/>
      <c r="O172" s="209"/>
      <c r="P172" s="126"/>
      <c r="Q172" s="126"/>
      <c r="R172" s="126"/>
      <c r="S172" s="126"/>
      <c r="T172" s="11"/>
      <c r="U172" s="209"/>
      <c r="V172" s="16"/>
    </row>
    <row r="173" spans="1:22" ht="10.15" hidden="1" customHeight="1">
      <c r="A173" s="303" t="s">
        <v>116</v>
      </c>
      <c r="B173" s="15"/>
      <c r="C173" s="11"/>
      <c r="D173" s="11"/>
      <c r="E173" s="11"/>
      <c r="F173" s="11"/>
      <c r="G173" s="11"/>
      <c r="H173" s="126"/>
      <c r="I173" s="126"/>
      <c r="J173" s="126"/>
      <c r="K173" s="126"/>
      <c r="L173" s="126"/>
      <c r="M173" s="126"/>
      <c r="N173" s="126"/>
      <c r="O173" s="209"/>
      <c r="P173" s="126"/>
      <c r="Q173" s="126"/>
      <c r="R173" s="126"/>
      <c r="S173" s="126"/>
      <c r="T173" s="11"/>
      <c r="U173" s="209"/>
      <c r="V173" s="16"/>
    </row>
    <row r="174" spans="1:22" ht="10.15" hidden="1" customHeight="1">
      <c r="A174" s="303" t="s">
        <v>116</v>
      </c>
      <c r="B174" s="15"/>
      <c r="C174" s="11"/>
      <c r="D174" s="11"/>
      <c r="E174" s="11"/>
      <c r="F174" s="11"/>
      <c r="G174" s="11"/>
      <c r="H174" s="126"/>
      <c r="I174" s="126"/>
      <c r="J174" s="126"/>
      <c r="K174" s="126"/>
      <c r="L174" s="126"/>
      <c r="M174" s="126"/>
      <c r="N174" s="126"/>
      <c r="O174" s="209"/>
      <c r="P174" s="126"/>
      <c r="Q174" s="126"/>
      <c r="R174" s="126"/>
      <c r="S174" s="126"/>
      <c r="T174" s="11"/>
      <c r="U174" s="209"/>
      <c r="V174" s="16"/>
    </row>
    <row r="175" spans="1:22" ht="10.15" hidden="1" customHeight="1">
      <c r="A175" s="303" t="s">
        <v>116</v>
      </c>
      <c r="B175" s="15"/>
      <c r="C175" s="11"/>
      <c r="D175" s="11"/>
      <c r="E175" s="11"/>
      <c r="F175" s="11"/>
      <c r="G175" s="11"/>
      <c r="H175" s="126"/>
      <c r="I175" s="126"/>
      <c r="J175" s="126"/>
      <c r="K175" s="126"/>
      <c r="L175" s="126"/>
      <c r="M175" s="126"/>
      <c r="N175" s="126"/>
      <c r="O175" s="209"/>
      <c r="P175" s="126"/>
      <c r="Q175" s="126"/>
      <c r="R175" s="126"/>
      <c r="S175" s="126"/>
      <c r="T175" s="11"/>
      <c r="U175" s="209"/>
      <c r="V175" s="16"/>
    </row>
    <row r="176" spans="1:22" ht="10.15" hidden="1" customHeight="1">
      <c r="A176" s="303" t="s">
        <v>116</v>
      </c>
      <c r="B176" s="15"/>
      <c r="C176" s="11"/>
      <c r="D176" s="11"/>
      <c r="E176" s="11"/>
      <c r="F176" s="11"/>
      <c r="G176" s="11"/>
      <c r="H176" s="126"/>
      <c r="I176" s="126"/>
      <c r="J176" s="126"/>
      <c r="K176" s="126"/>
      <c r="L176" s="126"/>
      <c r="M176" s="126"/>
      <c r="N176" s="126"/>
      <c r="O176" s="209"/>
      <c r="P176" s="126"/>
      <c r="Q176" s="126"/>
      <c r="R176" s="126"/>
      <c r="S176" s="126"/>
      <c r="T176" s="11"/>
      <c r="U176" s="209"/>
      <c r="V176" s="16"/>
    </row>
    <row r="177" spans="1:22" ht="10.15" hidden="1" customHeight="1">
      <c r="A177" s="303" t="s">
        <v>116</v>
      </c>
      <c r="B177" s="15"/>
      <c r="C177" s="11"/>
      <c r="D177" s="11"/>
      <c r="E177" s="11"/>
      <c r="F177" s="11"/>
      <c r="G177" s="11"/>
      <c r="H177" s="126"/>
      <c r="I177" s="126"/>
      <c r="J177" s="126"/>
      <c r="K177" s="126"/>
      <c r="L177" s="126"/>
      <c r="M177" s="126"/>
      <c r="N177" s="126"/>
      <c r="O177" s="209"/>
      <c r="P177" s="126"/>
      <c r="Q177" s="126"/>
      <c r="R177" s="126"/>
      <c r="S177" s="126"/>
      <c r="T177" s="11"/>
      <c r="U177" s="209"/>
      <c r="V177" s="16"/>
    </row>
    <row r="178" spans="1:22" ht="10.15" hidden="1" customHeight="1">
      <c r="B178" s="15"/>
      <c r="C178" s="11"/>
      <c r="D178" s="11"/>
      <c r="E178" s="11"/>
      <c r="F178" s="11"/>
      <c r="G178" s="11"/>
      <c r="H178" s="126"/>
      <c r="I178" s="126"/>
      <c r="J178" s="126"/>
      <c r="K178" s="126"/>
      <c r="L178" s="126"/>
      <c r="M178" s="126"/>
      <c r="N178" s="126"/>
      <c r="O178" s="209"/>
      <c r="P178" s="126"/>
      <c r="Q178" s="126"/>
      <c r="R178" s="126"/>
      <c r="S178" s="126"/>
      <c r="T178" s="11"/>
      <c r="U178" s="209"/>
      <c r="V178" s="16"/>
    </row>
    <row r="179" spans="1:22" ht="10.15" hidden="1" customHeight="1">
      <c r="A179" s="303" t="s">
        <v>116</v>
      </c>
      <c r="B179" s="15"/>
      <c r="C179" s="11"/>
      <c r="D179" s="11"/>
      <c r="E179" s="11"/>
      <c r="F179" s="11"/>
      <c r="G179" s="11"/>
      <c r="H179" s="126"/>
      <c r="I179" s="126"/>
      <c r="J179" s="126"/>
      <c r="K179" s="126"/>
      <c r="L179" s="126"/>
      <c r="M179" s="126"/>
      <c r="N179" s="126"/>
      <c r="O179" s="209"/>
      <c r="P179" s="126"/>
      <c r="Q179" s="126"/>
      <c r="R179" s="126"/>
      <c r="S179" s="126"/>
      <c r="T179" s="11"/>
      <c r="U179" s="209"/>
      <c r="V179" s="16"/>
    </row>
    <row r="180" spans="1:22" ht="10.15" hidden="1" customHeight="1">
      <c r="A180" s="303" t="s">
        <v>116</v>
      </c>
      <c r="B180" s="15"/>
      <c r="C180" s="11"/>
      <c r="D180" s="11"/>
      <c r="E180" s="11"/>
      <c r="F180" s="11"/>
      <c r="G180" s="11"/>
      <c r="H180" s="126"/>
      <c r="I180" s="126"/>
      <c r="J180" s="126"/>
      <c r="K180" s="126"/>
      <c r="L180" s="126"/>
      <c r="M180" s="126"/>
      <c r="N180" s="126"/>
      <c r="O180" s="209"/>
      <c r="P180" s="126"/>
      <c r="Q180" s="126"/>
      <c r="R180" s="126"/>
      <c r="S180" s="126"/>
      <c r="T180" s="11"/>
      <c r="U180" s="209"/>
      <c r="V180" s="16"/>
    </row>
    <row r="181" spans="1:22" ht="10.15" hidden="1" customHeight="1">
      <c r="A181" s="303" t="s">
        <v>116</v>
      </c>
      <c r="B181" s="15"/>
      <c r="C181" s="11"/>
      <c r="D181" s="11"/>
      <c r="E181" s="11"/>
      <c r="F181" s="11"/>
      <c r="G181" s="11"/>
      <c r="H181" s="126"/>
      <c r="I181" s="126"/>
      <c r="J181" s="126"/>
      <c r="K181" s="126"/>
      <c r="L181" s="126"/>
      <c r="M181" s="126"/>
      <c r="N181" s="126"/>
      <c r="O181" s="209"/>
      <c r="P181" s="126"/>
      <c r="Q181" s="126"/>
      <c r="R181" s="126"/>
      <c r="S181" s="126"/>
      <c r="T181" s="11"/>
      <c r="U181" s="209"/>
      <c r="V181" s="16"/>
    </row>
    <row r="182" spans="1:22" ht="10.15" hidden="1" customHeight="1">
      <c r="A182" s="303" t="s">
        <v>116</v>
      </c>
      <c r="B182" s="15"/>
      <c r="C182" s="11"/>
      <c r="D182" s="11"/>
      <c r="E182" s="11"/>
      <c r="F182" s="11"/>
      <c r="G182" s="11"/>
      <c r="H182" s="126"/>
      <c r="I182" s="126"/>
      <c r="J182" s="126"/>
      <c r="K182" s="126"/>
      <c r="L182" s="126"/>
      <c r="M182" s="126"/>
      <c r="N182" s="126"/>
      <c r="O182" s="209"/>
      <c r="P182" s="126"/>
      <c r="Q182" s="126"/>
      <c r="R182" s="126"/>
      <c r="S182" s="126"/>
      <c r="T182" s="11"/>
      <c r="U182" s="209"/>
      <c r="V182" s="16"/>
    </row>
    <row r="183" spans="1:22" ht="10.15" hidden="1" customHeight="1">
      <c r="A183" s="303" t="s">
        <v>116</v>
      </c>
      <c r="B183" s="15"/>
      <c r="C183" s="11"/>
      <c r="D183" s="11"/>
      <c r="E183" s="11"/>
      <c r="F183" s="11"/>
      <c r="G183" s="11"/>
      <c r="H183" s="126"/>
      <c r="I183" s="126"/>
      <c r="J183" s="126"/>
      <c r="K183" s="126"/>
      <c r="L183" s="126"/>
      <c r="M183" s="126"/>
      <c r="N183" s="126"/>
      <c r="O183" s="209"/>
      <c r="P183" s="126"/>
      <c r="Q183" s="126"/>
      <c r="R183" s="126"/>
      <c r="S183" s="126"/>
      <c r="T183" s="11"/>
      <c r="U183" s="209"/>
      <c r="V183" s="16"/>
    </row>
    <row r="184" spans="1:22" ht="10.15" hidden="1" customHeight="1">
      <c r="A184" s="303" t="s">
        <v>116</v>
      </c>
      <c r="B184" s="15"/>
      <c r="C184" s="11"/>
      <c r="D184" s="11"/>
      <c r="E184" s="11"/>
      <c r="F184" s="11"/>
      <c r="G184" s="11"/>
      <c r="H184" s="126"/>
      <c r="I184" s="126"/>
      <c r="J184" s="126"/>
      <c r="K184" s="126"/>
      <c r="L184" s="126"/>
      <c r="M184" s="126"/>
      <c r="N184" s="126"/>
      <c r="O184" s="209"/>
      <c r="P184" s="126"/>
      <c r="Q184" s="126"/>
      <c r="R184" s="126"/>
      <c r="S184" s="126"/>
      <c r="T184" s="11"/>
      <c r="U184" s="209"/>
      <c r="V184" s="16"/>
    </row>
    <row r="185" spans="1:22" ht="10.15" hidden="1" customHeight="1">
      <c r="A185" s="303" t="s">
        <v>116</v>
      </c>
      <c r="B185" s="15"/>
      <c r="C185" s="11"/>
      <c r="D185" s="11"/>
      <c r="E185" s="11"/>
      <c r="F185" s="11"/>
      <c r="G185" s="11"/>
      <c r="H185" s="126"/>
      <c r="I185" s="126"/>
      <c r="J185" s="126"/>
      <c r="K185" s="126"/>
      <c r="L185" s="126"/>
      <c r="M185" s="126"/>
      <c r="N185" s="126"/>
      <c r="O185" s="209"/>
      <c r="P185" s="126"/>
      <c r="Q185" s="126"/>
      <c r="R185" s="126"/>
      <c r="S185" s="126"/>
      <c r="T185" s="11"/>
      <c r="U185" s="209"/>
      <c r="V185" s="16"/>
    </row>
    <row r="186" spans="1:22" ht="10.15" hidden="1" customHeight="1">
      <c r="A186" s="303" t="s">
        <v>116</v>
      </c>
      <c r="B186" s="15"/>
      <c r="C186" s="11"/>
      <c r="D186" s="11"/>
      <c r="E186" s="11"/>
      <c r="F186" s="11"/>
      <c r="G186" s="11"/>
      <c r="H186" s="126"/>
      <c r="I186" s="126"/>
      <c r="J186" s="126"/>
      <c r="K186" s="126"/>
      <c r="L186" s="126"/>
      <c r="M186" s="126"/>
      <c r="N186" s="126"/>
      <c r="O186" s="209"/>
      <c r="P186" s="126"/>
      <c r="Q186" s="126"/>
      <c r="R186" s="126"/>
      <c r="S186" s="126"/>
      <c r="T186" s="11"/>
      <c r="U186" s="209"/>
      <c r="V186" s="16"/>
    </row>
    <row r="187" spans="1:22" ht="10.15" hidden="1" customHeight="1">
      <c r="A187" s="303" t="s">
        <v>116</v>
      </c>
      <c r="B187" s="15"/>
      <c r="C187" s="11"/>
      <c r="D187" s="11"/>
      <c r="E187" s="11"/>
      <c r="F187" s="11"/>
      <c r="G187" s="11"/>
      <c r="H187" s="126"/>
      <c r="I187" s="126"/>
      <c r="J187" s="126"/>
      <c r="K187" s="126"/>
      <c r="L187" s="126"/>
      <c r="M187" s="126"/>
      <c r="N187" s="126"/>
      <c r="O187" s="209"/>
      <c r="P187" s="126"/>
      <c r="Q187" s="126"/>
      <c r="R187" s="126"/>
      <c r="S187" s="126"/>
      <c r="T187" s="11"/>
      <c r="U187" s="209"/>
      <c r="V187" s="16"/>
    </row>
    <row r="188" spans="1:22" ht="10.15" hidden="1" customHeight="1">
      <c r="A188" s="303" t="s">
        <v>116</v>
      </c>
      <c r="B188" s="15"/>
      <c r="C188" s="11"/>
      <c r="D188" s="11"/>
      <c r="E188" s="11"/>
      <c r="F188" s="11"/>
      <c r="G188" s="11"/>
      <c r="H188" s="126"/>
      <c r="I188" s="126"/>
      <c r="J188" s="126"/>
      <c r="K188" s="126"/>
      <c r="L188" s="126"/>
      <c r="M188" s="126"/>
      <c r="N188" s="126"/>
      <c r="O188" s="209"/>
      <c r="P188" s="126"/>
      <c r="Q188" s="126"/>
      <c r="R188" s="126"/>
      <c r="S188" s="126"/>
      <c r="T188" s="11"/>
      <c r="U188" s="209"/>
      <c r="V188" s="16"/>
    </row>
    <row r="189" spans="1:22" ht="10.15" hidden="1" customHeight="1">
      <c r="A189" s="303" t="s">
        <v>116</v>
      </c>
      <c r="B189" s="15"/>
      <c r="C189" s="11"/>
      <c r="D189" s="11"/>
      <c r="E189" s="11"/>
      <c r="F189" s="11"/>
      <c r="G189" s="11"/>
      <c r="H189" s="126"/>
      <c r="I189" s="126"/>
      <c r="J189" s="126"/>
      <c r="K189" s="126"/>
      <c r="L189" s="126"/>
      <c r="M189" s="126"/>
      <c r="N189" s="126"/>
      <c r="O189" s="209"/>
      <c r="P189" s="126"/>
      <c r="Q189" s="126"/>
      <c r="R189" s="126"/>
      <c r="S189" s="126"/>
      <c r="T189" s="11"/>
      <c r="U189" s="209"/>
      <c r="V189" s="16"/>
    </row>
    <row r="190" spans="1:22" ht="10.15" hidden="1" customHeight="1">
      <c r="A190" s="303" t="s">
        <v>116</v>
      </c>
      <c r="B190" s="15"/>
      <c r="C190" s="11"/>
      <c r="D190" s="11"/>
      <c r="E190" s="11"/>
      <c r="F190" s="11"/>
      <c r="G190" s="11"/>
      <c r="H190" s="126"/>
      <c r="I190" s="126"/>
      <c r="J190" s="126"/>
      <c r="K190" s="126"/>
      <c r="L190" s="126"/>
      <c r="M190" s="126"/>
      <c r="N190" s="126"/>
      <c r="O190" s="209"/>
      <c r="P190" s="126"/>
      <c r="Q190" s="126"/>
      <c r="R190" s="126"/>
      <c r="S190" s="126"/>
      <c r="T190" s="11"/>
      <c r="U190" s="209"/>
      <c r="V190" s="16"/>
    </row>
    <row r="191" spans="1:22" ht="10.15" hidden="1" customHeight="1">
      <c r="A191" s="303" t="s">
        <v>116</v>
      </c>
      <c r="B191" s="15"/>
      <c r="C191" s="11"/>
      <c r="D191" s="11"/>
      <c r="E191" s="11"/>
      <c r="F191" s="11"/>
      <c r="G191" s="11"/>
      <c r="H191" s="126"/>
      <c r="I191" s="126"/>
      <c r="J191" s="126"/>
      <c r="K191" s="126"/>
      <c r="L191" s="126"/>
      <c r="M191" s="126"/>
      <c r="N191" s="126"/>
      <c r="O191" s="209"/>
      <c r="P191" s="126"/>
      <c r="Q191" s="126"/>
      <c r="R191" s="126"/>
      <c r="S191" s="126"/>
      <c r="T191" s="11"/>
      <c r="U191" s="209"/>
      <c r="V191" s="16"/>
    </row>
    <row r="192" spans="1:22" ht="10.15" hidden="1" customHeight="1">
      <c r="A192" s="303" t="s">
        <v>116</v>
      </c>
      <c r="B192" s="15"/>
      <c r="C192" s="11"/>
      <c r="D192" s="11"/>
      <c r="E192" s="11"/>
      <c r="F192" s="11"/>
      <c r="G192" s="11"/>
      <c r="H192" s="126"/>
      <c r="I192" s="126"/>
      <c r="J192" s="126"/>
      <c r="K192" s="126"/>
      <c r="L192" s="126"/>
      <c r="M192" s="126"/>
      <c r="N192" s="126"/>
      <c r="O192" s="209"/>
      <c r="P192" s="126"/>
      <c r="Q192" s="126"/>
      <c r="R192" s="126"/>
      <c r="S192" s="126"/>
      <c r="T192" s="11"/>
      <c r="U192" s="209"/>
      <c r="V192" s="16"/>
    </row>
    <row r="193" spans="1:22" ht="10.15" hidden="1" customHeight="1">
      <c r="A193" s="303" t="s">
        <v>116</v>
      </c>
      <c r="B193" s="15"/>
      <c r="C193" s="11"/>
      <c r="D193" s="11"/>
      <c r="E193" s="11"/>
      <c r="F193" s="11"/>
      <c r="G193" s="11"/>
      <c r="H193" s="126"/>
      <c r="I193" s="126"/>
      <c r="J193" s="126"/>
      <c r="K193" s="126"/>
      <c r="L193" s="126"/>
      <c r="M193" s="126"/>
      <c r="N193" s="126"/>
      <c r="O193" s="209"/>
      <c r="P193" s="126"/>
      <c r="Q193" s="126"/>
      <c r="R193" s="126"/>
      <c r="S193" s="126"/>
      <c r="T193" s="11"/>
      <c r="U193" s="209"/>
      <c r="V193" s="16"/>
    </row>
    <row r="194" spans="1:22" ht="10.15" hidden="1" customHeight="1">
      <c r="A194" s="303" t="s">
        <v>116</v>
      </c>
      <c r="B194" s="15"/>
      <c r="C194" s="11"/>
      <c r="D194" s="11"/>
      <c r="E194" s="11"/>
      <c r="F194" s="11"/>
      <c r="G194" s="11"/>
      <c r="H194" s="126"/>
      <c r="I194" s="126"/>
      <c r="J194" s="126"/>
      <c r="K194" s="126"/>
      <c r="L194" s="126"/>
      <c r="M194" s="126"/>
      <c r="N194" s="126"/>
      <c r="O194" s="209"/>
      <c r="P194" s="126"/>
      <c r="Q194" s="126"/>
      <c r="R194" s="126"/>
      <c r="S194" s="126"/>
      <c r="T194" s="11"/>
      <c r="U194" s="209"/>
      <c r="V194" s="16"/>
    </row>
    <row r="195" spans="1:22" ht="10.15" hidden="1" customHeight="1">
      <c r="A195" s="303" t="s">
        <v>116</v>
      </c>
      <c r="B195" s="15"/>
      <c r="C195" s="11"/>
      <c r="D195" s="11"/>
      <c r="E195" s="11"/>
      <c r="F195" s="11"/>
      <c r="G195" s="11"/>
      <c r="H195" s="126"/>
      <c r="I195" s="126"/>
      <c r="J195" s="126"/>
      <c r="K195" s="126"/>
      <c r="L195" s="126"/>
      <c r="M195" s="126"/>
      <c r="N195" s="126"/>
      <c r="O195" s="209"/>
      <c r="P195" s="126"/>
      <c r="Q195" s="126"/>
      <c r="R195" s="126"/>
      <c r="S195" s="126"/>
      <c r="T195" s="11"/>
      <c r="U195" s="209"/>
      <c r="V195" s="16"/>
    </row>
    <row r="196" spans="1:22" ht="10.15" hidden="1" customHeight="1">
      <c r="A196" s="303" t="s">
        <v>299</v>
      </c>
      <c r="B196" s="15"/>
      <c r="C196" s="11"/>
      <c r="D196" s="11"/>
      <c r="E196" s="11"/>
      <c r="F196" s="11"/>
      <c r="G196" s="11"/>
      <c r="H196" s="126"/>
      <c r="I196" s="126"/>
      <c r="J196" s="126"/>
      <c r="K196" s="126"/>
      <c r="L196" s="126"/>
      <c r="M196" s="126"/>
      <c r="N196" s="126"/>
      <c r="O196" s="209"/>
      <c r="P196" s="126"/>
      <c r="Q196" s="126"/>
      <c r="R196" s="126"/>
      <c r="S196" s="126"/>
      <c r="T196" s="11"/>
      <c r="U196" s="209"/>
      <c r="V196" s="16"/>
    </row>
    <row r="197" spans="1:22" ht="10.15" hidden="1" customHeight="1">
      <c r="A197" s="303" t="s">
        <v>299</v>
      </c>
      <c r="B197" s="15"/>
      <c r="C197" s="11"/>
      <c r="D197" s="11"/>
      <c r="E197" s="11"/>
      <c r="F197" s="11"/>
      <c r="G197" s="11"/>
      <c r="H197" s="126"/>
      <c r="I197" s="126"/>
      <c r="J197" s="126"/>
      <c r="K197" s="126"/>
      <c r="L197" s="126"/>
      <c r="M197" s="126"/>
      <c r="N197" s="126"/>
      <c r="O197" s="209"/>
      <c r="P197" s="126"/>
      <c r="Q197" s="126"/>
      <c r="R197" s="126"/>
      <c r="S197" s="126"/>
      <c r="T197" s="11"/>
      <c r="U197" s="209"/>
      <c r="V197" s="16"/>
    </row>
    <row r="198" spans="1:22" ht="10.15" hidden="1" customHeight="1">
      <c r="A198" s="303" t="s">
        <v>242</v>
      </c>
      <c r="B198" s="15"/>
      <c r="C198" s="11"/>
      <c r="D198" s="11"/>
      <c r="E198" s="11"/>
      <c r="F198" s="11"/>
      <c r="G198" s="11"/>
      <c r="H198" s="126"/>
      <c r="I198" s="126"/>
      <c r="J198" s="126"/>
      <c r="K198" s="126"/>
      <c r="L198" s="126"/>
      <c r="M198" s="126"/>
      <c r="N198" s="126"/>
      <c r="O198" s="209"/>
      <c r="P198" s="126"/>
      <c r="Q198" s="126"/>
      <c r="R198" s="126"/>
      <c r="S198" s="126"/>
      <c r="T198" s="11"/>
      <c r="U198" s="209"/>
      <c r="V198" s="16"/>
    </row>
    <row r="199" spans="1:22" ht="10.15" customHeight="1" thickBot="1">
      <c r="B199" s="17"/>
      <c r="C199" s="18"/>
      <c r="D199" s="18"/>
      <c r="E199" s="18"/>
      <c r="F199" s="18"/>
      <c r="G199" s="18"/>
      <c r="H199" s="182"/>
      <c r="I199" s="182"/>
      <c r="J199" s="182"/>
      <c r="K199" s="182"/>
      <c r="L199" s="182"/>
      <c r="M199" s="182"/>
      <c r="N199" s="182"/>
      <c r="O199" s="211"/>
      <c r="P199" s="182"/>
      <c r="Q199" s="182"/>
      <c r="R199" s="182"/>
      <c r="S199" s="182"/>
      <c r="T199" s="18"/>
      <c r="U199" s="211"/>
      <c r="V199" s="19"/>
    </row>
  </sheetData>
  <protectedRanges>
    <protectedRange sqref="H35:M39 H47:M47 L44:M46 H44:J46 H42:M43 H51:M55 H63:M63 L60:M62 H60:J62 H58:M59 H66:M68 L74:M74 H74:J74 H71:M73 H76:J82 L76:M82" name="inforce_NL"/>
    <protectedRange sqref="H89:M89 H91:J92 L91:M92 H94:J95 L94:M95 H105:M107 H114:M114 L111:M113 H111:J113 H110:M110 H118:M120 H127:M127 L124:M126 H124:J126 H123:M123 H130:M130 H133:M133" name="inforce_L"/>
  </protectedRanges>
  <mergeCells count="6">
    <mergeCell ref="H27:M27"/>
    <mergeCell ref="E7:F7"/>
    <mergeCell ref="D18:D19"/>
    <mergeCell ref="E18:F18"/>
    <mergeCell ref="E19:F19"/>
    <mergeCell ref="E20:F20"/>
  </mergeCells>
  <phoneticPr fontId="22" type="noConversion"/>
  <conditionalFormatting sqref="O1:O1048576 U1:U1048576">
    <cfRule type="containsText" dxfId="179" priority="1" operator="containsText" text="ERROR">
      <formula>NOT(ISERROR(SEARCH("ERROR",O1)))</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tint="0.79998168889431442"/>
  </sheetPr>
  <dimension ref="A1"/>
  <sheetViews>
    <sheetView showGridLines="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tint="0.79998168889431442"/>
  </sheetPr>
  <dimension ref="A1"/>
  <sheetViews>
    <sheetView showGridLines="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sheetPr>
  <dimension ref="A7"/>
  <sheetViews>
    <sheetView showGridLines="0" workbookViewId="0"/>
  </sheetViews>
  <sheetFormatPr defaultColWidth="9.28515625" defaultRowHeight="11.25"/>
  <cols>
    <col min="1" max="16384" width="9.28515625" style="5"/>
  </cols>
  <sheetData>
    <row r="7" ht="13.5" customHeight="1"/>
  </sheetData>
  <phoneticPr fontId="22" type="noConversion"/>
  <pageMargins left="0.7" right="0.7" top="0.75" bottom="0.75" header="0.3" footer="0.3"/>
  <pageSetup paperSize="9" orientation="portrait" horizont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tint="0.59999389629810485"/>
    <pageSetUpPr fitToPage="1"/>
  </sheetPr>
  <dimension ref="A1:W149"/>
  <sheetViews>
    <sheetView showGridLines="0" zoomScaleNormal="100" workbookViewId="0"/>
  </sheetViews>
  <sheetFormatPr defaultRowHeight="11.25"/>
  <cols>
    <col min="1" max="3" width="3.5703125" style="4" customWidth="1"/>
    <col min="4" max="4" width="40.5703125" style="4" customWidth="1"/>
    <col min="5" max="5" width="15.5703125" style="4" customWidth="1"/>
    <col min="6" max="6" width="3.5703125" style="4" customWidth="1"/>
    <col min="7" max="17" width="15.5703125" style="4" customWidth="1"/>
    <col min="18" max="19" width="3.5703125" style="4" customWidth="1"/>
    <col min="20" max="20" width="16.28515625" style="5" customWidth="1"/>
    <col min="21" max="23" width="8.28515625" style="5" hidden="1" customWidth="1"/>
    <col min="24" max="29" width="16.28515625" style="5" customWidth="1"/>
    <col min="30" max="255" width="8.7109375" style="5"/>
    <col min="256" max="258" width="3.7109375" style="5" customWidth="1"/>
    <col min="259" max="259" width="32.28515625" style="5" customWidth="1"/>
    <col min="260" max="260" width="14.42578125" style="5" bestFit="1" customWidth="1"/>
    <col min="261" max="261" width="2.5703125" style="5" customWidth="1"/>
    <col min="262" max="272" width="14.5703125" style="5" customWidth="1"/>
    <col min="273" max="274" width="5" style="5" customWidth="1"/>
    <col min="275" max="276" width="16.28515625" style="5" customWidth="1"/>
    <col min="277" max="279" width="0" style="5" hidden="1" customWidth="1"/>
    <col min="280" max="285" width="16.28515625" style="5" customWidth="1"/>
    <col min="286" max="511" width="8.7109375" style="5"/>
    <col min="512" max="514" width="3.7109375" style="5" customWidth="1"/>
    <col min="515" max="515" width="32.28515625" style="5" customWidth="1"/>
    <col min="516" max="516" width="14.42578125" style="5" bestFit="1" customWidth="1"/>
    <col min="517" max="517" width="2.5703125" style="5" customWidth="1"/>
    <col min="518" max="528" width="14.5703125" style="5" customWidth="1"/>
    <col min="529" max="530" width="5" style="5" customWidth="1"/>
    <col min="531" max="532" width="16.28515625" style="5" customWidth="1"/>
    <col min="533" max="535" width="0" style="5" hidden="1" customWidth="1"/>
    <col min="536" max="541" width="16.28515625" style="5" customWidth="1"/>
    <col min="542" max="767" width="8.7109375" style="5"/>
    <col min="768" max="770" width="3.7109375" style="5" customWidth="1"/>
    <col min="771" max="771" width="32.28515625" style="5" customWidth="1"/>
    <col min="772" max="772" width="14.42578125" style="5" bestFit="1" customWidth="1"/>
    <col min="773" max="773" width="2.5703125" style="5" customWidth="1"/>
    <col min="774" max="784" width="14.5703125" style="5" customWidth="1"/>
    <col min="785" max="786" width="5" style="5" customWidth="1"/>
    <col min="787" max="788" width="16.28515625" style="5" customWidth="1"/>
    <col min="789" max="791" width="0" style="5" hidden="1" customWidth="1"/>
    <col min="792" max="797" width="16.28515625" style="5" customWidth="1"/>
    <col min="798" max="1023" width="8.7109375" style="5"/>
    <col min="1024" max="1026" width="3.7109375" style="5" customWidth="1"/>
    <col min="1027" max="1027" width="32.28515625" style="5" customWidth="1"/>
    <col min="1028" max="1028" width="14.42578125" style="5" bestFit="1" customWidth="1"/>
    <col min="1029" max="1029" width="2.5703125" style="5" customWidth="1"/>
    <col min="1030" max="1040" width="14.5703125" style="5" customWidth="1"/>
    <col min="1041" max="1042" width="5" style="5" customWidth="1"/>
    <col min="1043" max="1044" width="16.28515625" style="5" customWidth="1"/>
    <col min="1045" max="1047" width="0" style="5" hidden="1" customWidth="1"/>
    <col min="1048" max="1053" width="16.28515625" style="5" customWidth="1"/>
    <col min="1054" max="1279" width="8.7109375" style="5"/>
    <col min="1280" max="1282" width="3.7109375" style="5" customWidth="1"/>
    <col min="1283" max="1283" width="32.28515625" style="5" customWidth="1"/>
    <col min="1284" max="1284" width="14.42578125" style="5" bestFit="1" customWidth="1"/>
    <col min="1285" max="1285" width="2.5703125" style="5" customWidth="1"/>
    <col min="1286" max="1296" width="14.5703125" style="5" customWidth="1"/>
    <col min="1297" max="1298" width="5" style="5" customWidth="1"/>
    <col min="1299" max="1300" width="16.28515625" style="5" customWidth="1"/>
    <col min="1301" max="1303" width="0" style="5" hidden="1" customWidth="1"/>
    <col min="1304" max="1309" width="16.28515625" style="5" customWidth="1"/>
    <col min="1310" max="1535" width="8.7109375" style="5"/>
    <col min="1536" max="1538" width="3.7109375" style="5" customWidth="1"/>
    <col min="1539" max="1539" width="32.28515625" style="5" customWidth="1"/>
    <col min="1540" max="1540" width="14.42578125" style="5" bestFit="1" customWidth="1"/>
    <col min="1541" max="1541" width="2.5703125" style="5" customWidth="1"/>
    <col min="1542" max="1552" width="14.5703125" style="5" customWidth="1"/>
    <col min="1553" max="1554" width="5" style="5" customWidth="1"/>
    <col min="1555" max="1556" width="16.28515625" style="5" customWidth="1"/>
    <col min="1557" max="1559" width="0" style="5" hidden="1" customWidth="1"/>
    <col min="1560" max="1565" width="16.28515625" style="5" customWidth="1"/>
    <col min="1566" max="1791" width="8.7109375" style="5"/>
    <col min="1792" max="1794" width="3.7109375" style="5" customWidth="1"/>
    <col min="1795" max="1795" width="32.28515625" style="5" customWidth="1"/>
    <col min="1796" max="1796" width="14.42578125" style="5" bestFit="1" customWidth="1"/>
    <col min="1797" max="1797" width="2.5703125" style="5" customWidth="1"/>
    <col min="1798" max="1808" width="14.5703125" style="5" customWidth="1"/>
    <col min="1809" max="1810" width="5" style="5" customWidth="1"/>
    <col min="1811" max="1812" width="16.28515625" style="5" customWidth="1"/>
    <col min="1813" max="1815" width="0" style="5" hidden="1" customWidth="1"/>
    <col min="1816" max="1821" width="16.28515625" style="5" customWidth="1"/>
    <col min="1822" max="2047" width="8.7109375" style="5"/>
    <col min="2048" max="2050" width="3.7109375" style="5" customWidth="1"/>
    <col min="2051" max="2051" width="32.28515625" style="5" customWidth="1"/>
    <col min="2052" max="2052" width="14.42578125" style="5" bestFit="1" customWidth="1"/>
    <col min="2053" max="2053" width="2.5703125" style="5" customWidth="1"/>
    <col min="2054" max="2064" width="14.5703125" style="5" customWidth="1"/>
    <col min="2065" max="2066" width="5" style="5" customWidth="1"/>
    <col min="2067" max="2068" width="16.28515625" style="5" customWidth="1"/>
    <col min="2069" max="2071" width="0" style="5" hidden="1" customWidth="1"/>
    <col min="2072" max="2077" width="16.28515625" style="5" customWidth="1"/>
    <col min="2078" max="2303" width="8.7109375" style="5"/>
    <col min="2304" max="2306" width="3.7109375" style="5" customWidth="1"/>
    <col min="2307" max="2307" width="32.28515625" style="5" customWidth="1"/>
    <col min="2308" max="2308" width="14.42578125" style="5" bestFit="1" customWidth="1"/>
    <col min="2309" max="2309" width="2.5703125" style="5" customWidth="1"/>
    <col min="2310" max="2320" width="14.5703125" style="5" customWidth="1"/>
    <col min="2321" max="2322" width="5" style="5" customWidth="1"/>
    <col min="2323" max="2324" width="16.28515625" style="5" customWidth="1"/>
    <col min="2325" max="2327" width="0" style="5" hidden="1" customWidth="1"/>
    <col min="2328" max="2333" width="16.28515625" style="5" customWidth="1"/>
    <col min="2334" max="2559" width="8.7109375" style="5"/>
    <col min="2560" max="2562" width="3.7109375" style="5" customWidth="1"/>
    <col min="2563" max="2563" width="32.28515625" style="5" customWidth="1"/>
    <col min="2564" max="2564" width="14.42578125" style="5" bestFit="1" customWidth="1"/>
    <col min="2565" max="2565" width="2.5703125" style="5" customWidth="1"/>
    <col min="2566" max="2576" width="14.5703125" style="5" customWidth="1"/>
    <col min="2577" max="2578" width="5" style="5" customWidth="1"/>
    <col min="2579" max="2580" width="16.28515625" style="5" customWidth="1"/>
    <col min="2581" max="2583" width="0" style="5" hidden="1" customWidth="1"/>
    <col min="2584" max="2589" width="16.28515625" style="5" customWidth="1"/>
    <col min="2590" max="2815" width="8.7109375" style="5"/>
    <col min="2816" max="2818" width="3.7109375" style="5" customWidth="1"/>
    <col min="2819" max="2819" width="32.28515625" style="5" customWidth="1"/>
    <col min="2820" max="2820" width="14.42578125" style="5" bestFit="1" customWidth="1"/>
    <col min="2821" max="2821" width="2.5703125" style="5" customWidth="1"/>
    <col min="2822" max="2832" width="14.5703125" style="5" customWidth="1"/>
    <col min="2833" max="2834" width="5" style="5" customWidth="1"/>
    <col min="2835" max="2836" width="16.28515625" style="5" customWidth="1"/>
    <col min="2837" max="2839" width="0" style="5" hidden="1" customWidth="1"/>
    <col min="2840" max="2845" width="16.28515625" style="5" customWidth="1"/>
    <col min="2846" max="3071" width="8.7109375" style="5"/>
    <col min="3072" max="3074" width="3.7109375" style="5" customWidth="1"/>
    <col min="3075" max="3075" width="32.28515625" style="5" customWidth="1"/>
    <col min="3076" max="3076" width="14.42578125" style="5" bestFit="1" customWidth="1"/>
    <col min="3077" max="3077" width="2.5703125" style="5" customWidth="1"/>
    <col min="3078" max="3088" width="14.5703125" style="5" customWidth="1"/>
    <col min="3089" max="3090" width="5" style="5" customWidth="1"/>
    <col min="3091" max="3092" width="16.28515625" style="5" customWidth="1"/>
    <col min="3093" max="3095" width="0" style="5" hidden="1" customWidth="1"/>
    <col min="3096" max="3101" width="16.28515625" style="5" customWidth="1"/>
    <col min="3102" max="3327" width="8.7109375" style="5"/>
    <col min="3328" max="3330" width="3.7109375" style="5" customWidth="1"/>
    <col min="3331" max="3331" width="32.28515625" style="5" customWidth="1"/>
    <col min="3332" max="3332" width="14.42578125" style="5" bestFit="1" customWidth="1"/>
    <col min="3333" max="3333" width="2.5703125" style="5" customWidth="1"/>
    <col min="3334" max="3344" width="14.5703125" style="5" customWidth="1"/>
    <col min="3345" max="3346" width="5" style="5" customWidth="1"/>
    <col min="3347" max="3348" width="16.28515625" style="5" customWidth="1"/>
    <col min="3349" max="3351" width="0" style="5" hidden="1" customWidth="1"/>
    <col min="3352" max="3357" width="16.28515625" style="5" customWidth="1"/>
    <col min="3358" max="3583" width="8.7109375" style="5"/>
    <col min="3584" max="3586" width="3.7109375" style="5" customWidth="1"/>
    <col min="3587" max="3587" width="32.28515625" style="5" customWidth="1"/>
    <col min="3588" max="3588" width="14.42578125" style="5" bestFit="1" customWidth="1"/>
    <col min="3589" max="3589" width="2.5703125" style="5" customWidth="1"/>
    <col min="3590" max="3600" width="14.5703125" style="5" customWidth="1"/>
    <col min="3601" max="3602" width="5" style="5" customWidth="1"/>
    <col min="3603" max="3604" width="16.28515625" style="5" customWidth="1"/>
    <col min="3605" max="3607" width="0" style="5" hidden="1" customWidth="1"/>
    <col min="3608" max="3613" width="16.28515625" style="5" customWidth="1"/>
    <col min="3614" max="3839" width="8.7109375" style="5"/>
    <col min="3840" max="3842" width="3.7109375" style="5" customWidth="1"/>
    <col min="3843" max="3843" width="32.28515625" style="5" customWidth="1"/>
    <col min="3844" max="3844" width="14.42578125" style="5" bestFit="1" customWidth="1"/>
    <col min="3845" max="3845" width="2.5703125" style="5" customWidth="1"/>
    <col min="3846" max="3856" width="14.5703125" style="5" customWidth="1"/>
    <col min="3857" max="3858" width="5" style="5" customWidth="1"/>
    <col min="3859" max="3860" width="16.28515625" style="5" customWidth="1"/>
    <col min="3861" max="3863" width="0" style="5" hidden="1" customWidth="1"/>
    <col min="3864" max="3869" width="16.28515625" style="5" customWidth="1"/>
    <col min="3870" max="4095" width="8.7109375" style="5"/>
    <col min="4096" max="4098" width="3.7109375" style="5" customWidth="1"/>
    <col min="4099" max="4099" width="32.28515625" style="5" customWidth="1"/>
    <col min="4100" max="4100" width="14.42578125" style="5" bestFit="1" customWidth="1"/>
    <col min="4101" max="4101" width="2.5703125" style="5" customWidth="1"/>
    <col min="4102" max="4112" width="14.5703125" style="5" customWidth="1"/>
    <col min="4113" max="4114" width="5" style="5" customWidth="1"/>
    <col min="4115" max="4116" width="16.28515625" style="5" customWidth="1"/>
    <col min="4117" max="4119" width="0" style="5" hidden="1" customWidth="1"/>
    <col min="4120" max="4125" width="16.28515625" style="5" customWidth="1"/>
    <col min="4126" max="4351" width="8.7109375" style="5"/>
    <col min="4352" max="4354" width="3.7109375" style="5" customWidth="1"/>
    <col min="4355" max="4355" width="32.28515625" style="5" customWidth="1"/>
    <col min="4356" max="4356" width="14.42578125" style="5" bestFit="1" customWidth="1"/>
    <col min="4357" max="4357" width="2.5703125" style="5" customWidth="1"/>
    <col min="4358" max="4368" width="14.5703125" style="5" customWidth="1"/>
    <col min="4369" max="4370" width="5" style="5" customWidth="1"/>
    <col min="4371" max="4372" width="16.28515625" style="5" customWidth="1"/>
    <col min="4373" max="4375" width="0" style="5" hidden="1" customWidth="1"/>
    <col min="4376" max="4381" width="16.28515625" style="5" customWidth="1"/>
    <col min="4382" max="4607" width="8.7109375" style="5"/>
    <col min="4608" max="4610" width="3.7109375" style="5" customWidth="1"/>
    <col min="4611" max="4611" width="32.28515625" style="5" customWidth="1"/>
    <col min="4612" max="4612" width="14.42578125" style="5" bestFit="1" customWidth="1"/>
    <col min="4613" max="4613" width="2.5703125" style="5" customWidth="1"/>
    <col min="4614" max="4624" width="14.5703125" style="5" customWidth="1"/>
    <col min="4625" max="4626" width="5" style="5" customWidth="1"/>
    <col min="4627" max="4628" width="16.28515625" style="5" customWidth="1"/>
    <col min="4629" max="4631" width="0" style="5" hidden="1" customWidth="1"/>
    <col min="4632" max="4637" width="16.28515625" style="5" customWidth="1"/>
    <col min="4638" max="4863" width="8.7109375" style="5"/>
    <col min="4864" max="4866" width="3.7109375" style="5" customWidth="1"/>
    <col min="4867" max="4867" width="32.28515625" style="5" customWidth="1"/>
    <col min="4868" max="4868" width="14.42578125" style="5" bestFit="1" customWidth="1"/>
    <col min="4869" max="4869" width="2.5703125" style="5" customWidth="1"/>
    <col min="4870" max="4880" width="14.5703125" style="5" customWidth="1"/>
    <col min="4881" max="4882" width="5" style="5" customWidth="1"/>
    <col min="4883" max="4884" width="16.28515625" style="5" customWidth="1"/>
    <col min="4885" max="4887" width="0" style="5" hidden="1" customWidth="1"/>
    <col min="4888" max="4893" width="16.28515625" style="5" customWidth="1"/>
    <col min="4894" max="5119" width="8.7109375" style="5"/>
    <col min="5120" max="5122" width="3.7109375" style="5" customWidth="1"/>
    <col min="5123" max="5123" width="32.28515625" style="5" customWidth="1"/>
    <col min="5124" max="5124" width="14.42578125" style="5" bestFit="1" customWidth="1"/>
    <col min="5125" max="5125" width="2.5703125" style="5" customWidth="1"/>
    <col min="5126" max="5136" width="14.5703125" style="5" customWidth="1"/>
    <col min="5137" max="5138" width="5" style="5" customWidth="1"/>
    <col min="5139" max="5140" width="16.28515625" style="5" customWidth="1"/>
    <col min="5141" max="5143" width="0" style="5" hidden="1" customWidth="1"/>
    <col min="5144" max="5149" width="16.28515625" style="5" customWidth="1"/>
    <col min="5150" max="5375" width="8.7109375" style="5"/>
    <col min="5376" max="5378" width="3.7109375" style="5" customWidth="1"/>
    <col min="5379" max="5379" width="32.28515625" style="5" customWidth="1"/>
    <col min="5380" max="5380" width="14.42578125" style="5" bestFit="1" customWidth="1"/>
    <col min="5381" max="5381" width="2.5703125" style="5" customWidth="1"/>
    <col min="5382" max="5392" width="14.5703125" style="5" customWidth="1"/>
    <col min="5393" max="5394" width="5" style="5" customWidth="1"/>
    <col min="5395" max="5396" width="16.28515625" style="5" customWidth="1"/>
    <col min="5397" max="5399" width="0" style="5" hidden="1" customWidth="1"/>
    <col min="5400" max="5405" width="16.28515625" style="5" customWidth="1"/>
    <col min="5406" max="5631" width="8.7109375" style="5"/>
    <col min="5632" max="5634" width="3.7109375" style="5" customWidth="1"/>
    <col min="5635" max="5635" width="32.28515625" style="5" customWidth="1"/>
    <col min="5636" max="5636" width="14.42578125" style="5" bestFit="1" customWidth="1"/>
    <col min="5637" max="5637" width="2.5703125" style="5" customWidth="1"/>
    <col min="5638" max="5648" width="14.5703125" style="5" customWidth="1"/>
    <col min="5649" max="5650" width="5" style="5" customWidth="1"/>
    <col min="5651" max="5652" width="16.28515625" style="5" customWidth="1"/>
    <col min="5653" max="5655" width="0" style="5" hidden="1" customWidth="1"/>
    <col min="5656" max="5661" width="16.28515625" style="5" customWidth="1"/>
    <col min="5662" max="5887" width="8.7109375" style="5"/>
    <col min="5888" max="5890" width="3.7109375" style="5" customWidth="1"/>
    <col min="5891" max="5891" width="32.28515625" style="5" customWidth="1"/>
    <col min="5892" max="5892" width="14.42578125" style="5" bestFit="1" customWidth="1"/>
    <col min="5893" max="5893" width="2.5703125" style="5" customWidth="1"/>
    <col min="5894" max="5904" width="14.5703125" style="5" customWidth="1"/>
    <col min="5905" max="5906" width="5" style="5" customWidth="1"/>
    <col min="5907" max="5908" width="16.28515625" style="5" customWidth="1"/>
    <col min="5909" max="5911" width="0" style="5" hidden="1" customWidth="1"/>
    <col min="5912" max="5917" width="16.28515625" style="5" customWidth="1"/>
    <col min="5918" max="6143" width="8.7109375" style="5"/>
    <col min="6144" max="6146" width="3.7109375" style="5" customWidth="1"/>
    <col min="6147" max="6147" width="32.28515625" style="5" customWidth="1"/>
    <col min="6148" max="6148" width="14.42578125" style="5" bestFit="1" customWidth="1"/>
    <col min="6149" max="6149" width="2.5703125" style="5" customWidth="1"/>
    <col min="6150" max="6160" width="14.5703125" style="5" customWidth="1"/>
    <col min="6161" max="6162" width="5" style="5" customWidth="1"/>
    <col min="6163" max="6164" width="16.28515625" style="5" customWidth="1"/>
    <col min="6165" max="6167" width="0" style="5" hidden="1" customWidth="1"/>
    <col min="6168" max="6173" width="16.28515625" style="5" customWidth="1"/>
    <col min="6174" max="6399" width="8.7109375" style="5"/>
    <col min="6400" max="6402" width="3.7109375" style="5" customWidth="1"/>
    <col min="6403" max="6403" width="32.28515625" style="5" customWidth="1"/>
    <col min="6404" max="6404" width="14.42578125" style="5" bestFit="1" customWidth="1"/>
    <col min="6405" max="6405" width="2.5703125" style="5" customWidth="1"/>
    <col min="6406" max="6416" width="14.5703125" style="5" customWidth="1"/>
    <col min="6417" max="6418" width="5" style="5" customWidth="1"/>
    <col min="6419" max="6420" width="16.28515625" style="5" customWidth="1"/>
    <col min="6421" max="6423" width="0" style="5" hidden="1" customWidth="1"/>
    <col min="6424" max="6429" width="16.28515625" style="5" customWidth="1"/>
    <col min="6430" max="6655" width="8.7109375" style="5"/>
    <col min="6656" max="6658" width="3.7109375" style="5" customWidth="1"/>
    <col min="6659" max="6659" width="32.28515625" style="5" customWidth="1"/>
    <col min="6660" max="6660" width="14.42578125" style="5" bestFit="1" customWidth="1"/>
    <col min="6661" max="6661" width="2.5703125" style="5" customWidth="1"/>
    <col min="6662" max="6672" width="14.5703125" style="5" customWidth="1"/>
    <col min="6673" max="6674" width="5" style="5" customWidth="1"/>
    <col min="6675" max="6676" width="16.28515625" style="5" customWidth="1"/>
    <col min="6677" max="6679" width="0" style="5" hidden="1" customWidth="1"/>
    <col min="6680" max="6685" width="16.28515625" style="5" customWidth="1"/>
    <col min="6686" max="6911" width="8.7109375" style="5"/>
    <col min="6912" max="6914" width="3.7109375" style="5" customWidth="1"/>
    <col min="6915" max="6915" width="32.28515625" style="5" customWidth="1"/>
    <col min="6916" max="6916" width="14.42578125" style="5" bestFit="1" customWidth="1"/>
    <col min="6917" max="6917" width="2.5703125" style="5" customWidth="1"/>
    <col min="6918" max="6928" width="14.5703125" style="5" customWidth="1"/>
    <col min="6929" max="6930" width="5" style="5" customWidth="1"/>
    <col min="6931" max="6932" width="16.28515625" style="5" customWidth="1"/>
    <col min="6933" max="6935" width="0" style="5" hidden="1" customWidth="1"/>
    <col min="6936" max="6941" width="16.28515625" style="5" customWidth="1"/>
    <col min="6942" max="7167" width="8.7109375" style="5"/>
    <col min="7168" max="7170" width="3.7109375" style="5" customWidth="1"/>
    <col min="7171" max="7171" width="32.28515625" style="5" customWidth="1"/>
    <col min="7172" max="7172" width="14.42578125" style="5" bestFit="1" customWidth="1"/>
    <col min="7173" max="7173" width="2.5703125" style="5" customWidth="1"/>
    <col min="7174" max="7184" width="14.5703125" style="5" customWidth="1"/>
    <col min="7185" max="7186" width="5" style="5" customWidth="1"/>
    <col min="7187" max="7188" width="16.28515625" style="5" customWidth="1"/>
    <col min="7189" max="7191" width="0" style="5" hidden="1" customWidth="1"/>
    <col min="7192" max="7197" width="16.28515625" style="5" customWidth="1"/>
    <col min="7198" max="7423" width="8.7109375" style="5"/>
    <col min="7424" max="7426" width="3.7109375" style="5" customWidth="1"/>
    <col min="7427" max="7427" width="32.28515625" style="5" customWidth="1"/>
    <col min="7428" max="7428" width="14.42578125" style="5" bestFit="1" customWidth="1"/>
    <col min="7429" max="7429" width="2.5703125" style="5" customWidth="1"/>
    <col min="7430" max="7440" width="14.5703125" style="5" customWidth="1"/>
    <col min="7441" max="7442" width="5" style="5" customWidth="1"/>
    <col min="7443" max="7444" width="16.28515625" style="5" customWidth="1"/>
    <col min="7445" max="7447" width="0" style="5" hidden="1" customWidth="1"/>
    <col min="7448" max="7453" width="16.28515625" style="5" customWidth="1"/>
    <col min="7454" max="7679" width="8.7109375" style="5"/>
    <col min="7680" max="7682" width="3.7109375" style="5" customWidth="1"/>
    <col min="7683" max="7683" width="32.28515625" style="5" customWidth="1"/>
    <col min="7684" max="7684" width="14.42578125" style="5" bestFit="1" customWidth="1"/>
    <col min="7685" max="7685" width="2.5703125" style="5" customWidth="1"/>
    <col min="7686" max="7696" width="14.5703125" style="5" customWidth="1"/>
    <col min="7697" max="7698" width="5" style="5" customWidth="1"/>
    <col min="7699" max="7700" width="16.28515625" style="5" customWidth="1"/>
    <col min="7701" max="7703" width="0" style="5" hidden="1" customWidth="1"/>
    <col min="7704" max="7709" width="16.28515625" style="5" customWidth="1"/>
    <col min="7710" max="7935" width="8.7109375" style="5"/>
    <col min="7936" max="7938" width="3.7109375" style="5" customWidth="1"/>
    <col min="7939" max="7939" width="32.28515625" style="5" customWidth="1"/>
    <col min="7940" max="7940" width="14.42578125" style="5" bestFit="1" customWidth="1"/>
    <col min="7941" max="7941" width="2.5703125" style="5" customWidth="1"/>
    <col min="7942" max="7952" width="14.5703125" style="5" customWidth="1"/>
    <col min="7953" max="7954" width="5" style="5" customWidth="1"/>
    <col min="7955" max="7956" width="16.28515625" style="5" customWidth="1"/>
    <col min="7957" max="7959" width="0" style="5" hidden="1" customWidth="1"/>
    <col min="7960" max="7965" width="16.28515625" style="5" customWidth="1"/>
    <col min="7966" max="8191" width="8.7109375" style="5"/>
    <col min="8192" max="8194" width="3.7109375" style="5" customWidth="1"/>
    <col min="8195" max="8195" width="32.28515625" style="5" customWidth="1"/>
    <col min="8196" max="8196" width="14.42578125" style="5" bestFit="1" customWidth="1"/>
    <col min="8197" max="8197" width="2.5703125" style="5" customWidth="1"/>
    <col min="8198" max="8208" width="14.5703125" style="5" customWidth="1"/>
    <col min="8209" max="8210" width="5" style="5" customWidth="1"/>
    <col min="8211" max="8212" width="16.28515625" style="5" customWidth="1"/>
    <col min="8213" max="8215" width="0" style="5" hidden="1" customWidth="1"/>
    <col min="8216" max="8221" width="16.28515625" style="5" customWidth="1"/>
    <col min="8222" max="8447" width="8.7109375" style="5"/>
    <col min="8448" max="8450" width="3.7109375" style="5" customWidth="1"/>
    <col min="8451" max="8451" width="32.28515625" style="5" customWidth="1"/>
    <col min="8452" max="8452" width="14.42578125" style="5" bestFit="1" customWidth="1"/>
    <col min="8453" max="8453" width="2.5703125" style="5" customWidth="1"/>
    <col min="8454" max="8464" width="14.5703125" style="5" customWidth="1"/>
    <col min="8465" max="8466" width="5" style="5" customWidth="1"/>
    <col min="8467" max="8468" width="16.28515625" style="5" customWidth="1"/>
    <col min="8469" max="8471" width="0" style="5" hidden="1" customWidth="1"/>
    <col min="8472" max="8477" width="16.28515625" style="5" customWidth="1"/>
    <col min="8478" max="8703" width="8.7109375" style="5"/>
    <col min="8704" max="8706" width="3.7109375" style="5" customWidth="1"/>
    <col min="8707" max="8707" width="32.28515625" style="5" customWidth="1"/>
    <col min="8708" max="8708" width="14.42578125" style="5" bestFit="1" customWidth="1"/>
    <col min="8709" max="8709" width="2.5703125" style="5" customWidth="1"/>
    <col min="8710" max="8720" width="14.5703125" style="5" customWidth="1"/>
    <col min="8721" max="8722" width="5" style="5" customWidth="1"/>
    <col min="8723" max="8724" width="16.28515625" style="5" customWidth="1"/>
    <col min="8725" max="8727" width="0" style="5" hidden="1" customWidth="1"/>
    <col min="8728" max="8733" width="16.28515625" style="5" customWidth="1"/>
    <col min="8734" max="8959" width="8.7109375" style="5"/>
    <col min="8960" max="8962" width="3.7109375" style="5" customWidth="1"/>
    <col min="8963" max="8963" width="32.28515625" style="5" customWidth="1"/>
    <col min="8964" max="8964" width="14.42578125" style="5" bestFit="1" customWidth="1"/>
    <col min="8965" max="8965" width="2.5703125" style="5" customWidth="1"/>
    <col min="8966" max="8976" width="14.5703125" style="5" customWidth="1"/>
    <col min="8977" max="8978" width="5" style="5" customWidth="1"/>
    <col min="8979" max="8980" width="16.28515625" style="5" customWidth="1"/>
    <col min="8981" max="8983" width="0" style="5" hidden="1" customWidth="1"/>
    <col min="8984" max="8989" width="16.28515625" style="5" customWidth="1"/>
    <col min="8990" max="9215" width="8.7109375" style="5"/>
    <col min="9216" max="9218" width="3.7109375" style="5" customWidth="1"/>
    <col min="9219" max="9219" width="32.28515625" style="5" customWidth="1"/>
    <col min="9220" max="9220" width="14.42578125" style="5" bestFit="1" customWidth="1"/>
    <col min="9221" max="9221" width="2.5703125" style="5" customWidth="1"/>
    <col min="9222" max="9232" width="14.5703125" style="5" customWidth="1"/>
    <col min="9233" max="9234" width="5" style="5" customWidth="1"/>
    <col min="9235" max="9236" width="16.28515625" style="5" customWidth="1"/>
    <col min="9237" max="9239" width="0" style="5" hidden="1" customWidth="1"/>
    <col min="9240" max="9245" width="16.28515625" style="5" customWidth="1"/>
    <col min="9246" max="9471" width="8.7109375" style="5"/>
    <col min="9472" max="9474" width="3.7109375" style="5" customWidth="1"/>
    <col min="9475" max="9475" width="32.28515625" style="5" customWidth="1"/>
    <col min="9476" max="9476" width="14.42578125" style="5" bestFit="1" customWidth="1"/>
    <col min="9477" max="9477" width="2.5703125" style="5" customWidth="1"/>
    <col min="9478" max="9488" width="14.5703125" style="5" customWidth="1"/>
    <col min="9489" max="9490" width="5" style="5" customWidth="1"/>
    <col min="9491" max="9492" width="16.28515625" style="5" customWidth="1"/>
    <col min="9493" max="9495" width="0" style="5" hidden="1" customWidth="1"/>
    <col min="9496" max="9501" width="16.28515625" style="5" customWidth="1"/>
    <col min="9502" max="9727" width="8.7109375" style="5"/>
    <col min="9728" max="9730" width="3.7109375" style="5" customWidth="1"/>
    <col min="9731" max="9731" width="32.28515625" style="5" customWidth="1"/>
    <col min="9732" max="9732" width="14.42578125" style="5" bestFit="1" customWidth="1"/>
    <col min="9733" max="9733" width="2.5703125" style="5" customWidth="1"/>
    <col min="9734" max="9744" width="14.5703125" style="5" customWidth="1"/>
    <col min="9745" max="9746" width="5" style="5" customWidth="1"/>
    <col min="9747" max="9748" width="16.28515625" style="5" customWidth="1"/>
    <col min="9749" max="9751" width="0" style="5" hidden="1" customWidth="1"/>
    <col min="9752" max="9757" width="16.28515625" style="5" customWidth="1"/>
    <col min="9758" max="9983" width="8.7109375" style="5"/>
    <col min="9984" max="9986" width="3.7109375" style="5" customWidth="1"/>
    <col min="9987" max="9987" width="32.28515625" style="5" customWidth="1"/>
    <col min="9988" max="9988" width="14.42578125" style="5" bestFit="1" customWidth="1"/>
    <col min="9989" max="9989" width="2.5703125" style="5" customWidth="1"/>
    <col min="9990" max="10000" width="14.5703125" style="5" customWidth="1"/>
    <col min="10001" max="10002" width="5" style="5" customWidth="1"/>
    <col min="10003" max="10004" width="16.28515625" style="5" customWidth="1"/>
    <col min="10005" max="10007" width="0" style="5" hidden="1" customWidth="1"/>
    <col min="10008" max="10013" width="16.28515625" style="5" customWidth="1"/>
    <col min="10014" max="10239" width="8.7109375" style="5"/>
    <col min="10240" max="10242" width="3.7109375" style="5" customWidth="1"/>
    <col min="10243" max="10243" width="32.28515625" style="5" customWidth="1"/>
    <col min="10244" max="10244" width="14.42578125" style="5" bestFit="1" customWidth="1"/>
    <col min="10245" max="10245" width="2.5703125" style="5" customWidth="1"/>
    <col min="10246" max="10256" width="14.5703125" style="5" customWidth="1"/>
    <col min="10257" max="10258" width="5" style="5" customWidth="1"/>
    <col min="10259" max="10260" width="16.28515625" style="5" customWidth="1"/>
    <col min="10261" max="10263" width="0" style="5" hidden="1" customWidth="1"/>
    <col min="10264" max="10269" width="16.28515625" style="5" customWidth="1"/>
    <col min="10270" max="10495" width="8.7109375" style="5"/>
    <col min="10496" max="10498" width="3.7109375" style="5" customWidth="1"/>
    <col min="10499" max="10499" width="32.28515625" style="5" customWidth="1"/>
    <col min="10500" max="10500" width="14.42578125" style="5" bestFit="1" customWidth="1"/>
    <col min="10501" max="10501" width="2.5703125" style="5" customWidth="1"/>
    <col min="10502" max="10512" width="14.5703125" style="5" customWidth="1"/>
    <col min="10513" max="10514" width="5" style="5" customWidth="1"/>
    <col min="10515" max="10516" width="16.28515625" style="5" customWidth="1"/>
    <col min="10517" max="10519" width="0" style="5" hidden="1" customWidth="1"/>
    <col min="10520" max="10525" width="16.28515625" style="5" customWidth="1"/>
    <col min="10526" max="10751" width="8.7109375" style="5"/>
    <col min="10752" max="10754" width="3.7109375" style="5" customWidth="1"/>
    <col min="10755" max="10755" width="32.28515625" style="5" customWidth="1"/>
    <col min="10756" max="10756" width="14.42578125" style="5" bestFit="1" customWidth="1"/>
    <col min="10757" max="10757" width="2.5703125" style="5" customWidth="1"/>
    <col min="10758" max="10768" width="14.5703125" style="5" customWidth="1"/>
    <col min="10769" max="10770" width="5" style="5" customWidth="1"/>
    <col min="10771" max="10772" width="16.28515625" style="5" customWidth="1"/>
    <col min="10773" max="10775" width="0" style="5" hidden="1" customWidth="1"/>
    <col min="10776" max="10781" width="16.28515625" style="5" customWidth="1"/>
    <col min="10782" max="11007" width="8.7109375" style="5"/>
    <col min="11008" max="11010" width="3.7109375" style="5" customWidth="1"/>
    <col min="11011" max="11011" width="32.28515625" style="5" customWidth="1"/>
    <col min="11012" max="11012" width="14.42578125" style="5" bestFit="1" customWidth="1"/>
    <col min="11013" max="11013" width="2.5703125" style="5" customWidth="1"/>
    <col min="11014" max="11024" width="14.5703125" style="5" customWidth="1"/>
    <col min="11025" max="11026" width="5" style="5" customWidth="1"/>
    <col min="11027" max="11028" width="16.28515625" style="5" customWidth="1"/>
    <col min="11029" max="11031" width="0" style="5" hidden="1" customWidth="1"/>
    <col min="11032" max="11037" width="16.28515625" style="5" customWidth="1"/>
    <col min="11038" max="11263" width="8.7109375" style="5"/>
    <col min="11264" max="11266" width="3.7109375" style="5" customWidth="1"/>
    <col min="11267" max="11267" width="32.28515625" style="5" customWidth="1"/>
    <col min="11268" max="11268" width="14.42578125" style="5" bestFit="1" customWidth="1"/>
    <col min="11269" max="11269" width="2.5703125" style="5" customWidth="1"/>
    <col min="11270" max="11280" width="14.5703125" style="5" customWidth="1"/>
    <col min="11281" max="11282" width="5" style="5" customWidth="1"/>
    <col min="11283" max="11284" width="16.28515625" style="5" customWidth="1"/>
    <col min="11285" max="11287" width="0" style="5" hidden="1" customWidth="1"/>
    <col min="11288" max="11293" width="16.28515625" style="5" customWidth="1"/>
    <col min="11294" max="11519" width="8.7109375" style="5"/>
    <col min="11520" max="11522" width="3.7109375" style="5" customWidth="1"/>
    <col min="11523" max="11523" width="32.28515625" style="5" customWidth="1"/>
    <col min="11524" max="11524" width="14.42578125" style="5" bestFit="1" customWidth="1"/>
    <col min="11525" max="11525" width="2.5703125" style="5" customWidth="1"/>
    <col min="11526" max="11536" width="14.5703125" style="5" customWidth="1"/>
    <col min="11537" max="11538" width="5" style="5" customWidth="1"/>
    <col min="11539" max="11540" width="16.28515625" style="5" customWidth="1"/>
    <col min="11541" max="11543" width="0" style="5" hidden="1" customWidth="1"/>
    <col min="11544" max="11549" width="16.28515625" style="5" customWidth="1"/>
    <col min="11550" max="11775" width="8.7109375" style="5"/>
    <col min="11776" max="11778" width="3.7109375" style="5" customWidth="1"/>
    <col min="11779" max="11779" width="32.28515625" style="5" customWidth="1"/>
    <col min="11780" max="11780" width="14.42578125" style="5" bestFit="1" customWidth="1"/>
    <col min="11781" max="11781" width="2.5703125" style="5" customWidth="1"/>
    <col min="11782" max="11792" width="14.5703125" style="5" customWidth="1"/>
    <col min="11793" max="11794" width="5" style="5" customWidth="1"/>
    <col min="11795" max="11796" width="16.28515625" style="5" customWidth="1"/>
    <col min="11797" max="11799" width="0" style="5" hidden="1" customWidth="1"/>
    <col min="11800" max="11805" width="16.28515625" style="5" customWidth="1"/>
    <col min="11806" max="12031" width="8.7109375" style="5"/>
    <col min="12032" max="12034" width="3.7109375" style="5" customWidth="1"/>
    <col min="12035" max="12035" width="32.28515625" style="5" customWidth="1"/>
    <col min="12036" max="12036" width="14.42578125" style="5" bestFit="1" customWidth="1"/>
    <col min="12037" max="12037" width="2.5703125" style="5" customWidth="1"/>
    <col min="12038" max="12048" width="14.5703125" style="5" customWidth="1"/>
    <col min="12049" max="12050" width="5" style="5" customWidth="1"/>
    <col min="12051" max="12052" width="16.28515625" style="5" customWidth="1"/>
    <col min="12053" max="12055" width="0" style="5" hidden="1" customWidth="1"/>
    <col min="12056" max="12061" width="16.28515625" style="5" customWidth="1"/>
    <col min="12062" max="12287" width="8.7109375" style="5"/>
    <col min="12288" max="12290" width="3.7109375" style="5" customWidth="1"/>
    <col min="12291" max="12291" width="32.28515625" style="5" customWidth="1"/>
    <col min="12292" max="12292" width="14.42578125" style="5" bestFit="1" customWidth="1"/>
    <col min="12293" max="12293" width="2.5703125" style="5" customWidth="1"/>
    <col min="12294" max="12304" width="14.5703125" style="5" customWidth="1"/>
    <col min="12305" max="12306" width="5" style="5" customWidth="1"/>
    <col min="12307" max="12308" width="16.28515625" style="5" customWidth="1"/>
    <col min="12309" max="12311" width="0" style="5" hidden="1" customWidth="1"/>
    <col min="12312" max="12317" width="16.28515625" style="5" customWidth="1"/>
    <col min="12318" max="12543" width="8.7109375" style="5"/>
    <col min="12544" max="12546" width="3.7109375" style="5" customWidth="1"/>
    <col min="12547" max="12547" width="32.28515625" style="5" customWidth="1"/>
    <col min="12548" max="12548" width="14.42578125" style="5" bestFit="1" customWidth="1"/>
    <col min="12549" max="12549" width="2.5703125" style="5" customWidth="1"/>
    <col min="12550" max="12560" width="14.5703125" style="5" customWidth="1"/>
    <col min="12561" max="12562" width="5" style="5" customWidth="1"/>
    <col min="12563" max="12564" width="16.28515625" style="5" customWidth="1"/>
    <col min="12565" max="12567" width="0" style="5" hidden="1" customWidth="1"/>
    <col min="12568" max="12573" width="16.28515625" style="5" customWidth="1"/>
    <col min="12574" max="12799" width="8.7109375" style="5"/>
    <col min="12800" max="12802" width="3.7109375" style="5" customWidth="1"/>
    <col min="12803" max="12803" width="32.28515625" style="5" customWidth="1"/>
    <col min="12804" max="12804" width="14.42578125" style="5" bestFit="1" customWidth="1"/>
    <col min="12805" max="12805" width="2.5703125" style="5" customWidth="1"/>
    <col min="12806" max="12816" width="14.5703125" style="5" customWidth="1"/>
    <col min="12817" max="12818" width="5" style="5" customWidth="1"/>
    <col min="12819" max="12820" width="16.28515625" style="5" customWidth="1"/>
    <col min="12821" max="12823" width="0" style="5" hidden="1" customWidth="1"/>
    <col min="12824" max="12829" width="16.28515625" style="5" customWidth="1"/>
    <col min="12830" max="13055" width="8.7109375" style="5"/>
    <col min="13056" max="13058" width="3.7109375" style="5" customWidth="1"/>
    <col min="13059" max="13059" width="32.28515625" style="5" customWidth="1"/>
    <col min="13060" max="13060" width="14.42578125" style="5" bestFit="1" customWidth="1"/>
    <col min="13061" max="13061" width="2.5703125" style="5" customWidth="1"/>
    <col min="13062" max="13072" width="14.5703125" style="5" customWidth="1"/>
    <col min="13073" max="13074" width="5" style="5" customWidth="1"/>
    <col min="13075" max="13076" width="16.28515625" style="5" customWidth="1"/>
    <col min="13077" max="13079" width="0" style="5" hidden="1" customWidth="1"/>
    <col min="13080" max="13085" width="16.28515625" style="5" customWidth="1"/>
    <col min="13086" max="13311" width="8.7109375" style="5"/>
    <col min="13312" max="13314" width="3.7109375" style="5" customWidth="1"/>
    <col min="13315" max="13315" width="32.28515625" style="5" customWidth="1"/>
    <col min="13316" max="13316" width="14.42578125" style="5" bestFit="1" customWidth="1"/>
    <col min="13317" max="13317" width="2.5703125" style="5" customWidth="1"/>
    <col min="13318" max="13328" width="14.5703125" style="5" customWidth="1"/>
    <col min="13329" max="13330" width="5" style="5" customWidth="1"/>
    <col min="13331" max="13332" width="16.28515625" style="5" customWidth="1"/>
    <col min="13333" max="13335" width="0" style="5" hidden="1" customWidth="1"/>
    <col min="13336" max="13341" width="16.28515625" style="5" customWidth="1"/>
    <col min="13342" max="13567" width="8.7109375" style="5"/>
    <col min="13568" max="13570" width="3.7109375" style="5" customWidth="1"/>
    <col min="13571" max="13571" width="32.28515625" style="5" customWidth="1"/>
    <col min="13572" max="13572" width="14.42578125" style="5" bestFit="1" customWidth="1"/>
    <col min="13573" max="13573" width="2.5703125" style="5" customWidth="1"/>
    <col min="13574" max="13584" width="14.5703125" style="5" customWidth="1"/>
    <col min="13585" max="13586" width="5" style="5" customWidth="1"/>
    <col min="13587" max="13588" width="16.28515625" style="5" customWidth="1"/>
    <col min="13589" max="13591" width="0" style="5" hidden="1" customWidth="1"/>
    <col min="13592" max="13597" width="16.28515625" style="5" customWidth="1"/>
    <col min="13598" max="13823" width="8.7109375" style="5"/>
    <col min="13824" max="13826" width="3.7109375" style="5" customWidth="1"/>
    <col min="13827" max="13827" width="32.28515625" style="5" customWidth="1"/>
    <col min="13828" max="13828" width="14.42578125" style="5" bestFit="1" customWidth="1"/>
    <col min="13829" max="13829" width="2.5703125" style="5" customWidth="1"/>
    <col min="13830" max="13840" width="14.5703125" style="5" customWidth="1"/>
    <col min="13841" max="13842" width="5" style="5" customWidth="1"/>
    <col min="13843" max="13844" width="16.28515625" style="5" customWidth="1"/>
    <col min="13845" max="13847" width="0" style="5" hidden="1" customWidth="1"/>
    <col min="13848" max="13853" width="16.28515625" style="5" customWidth="1"/>
    <col min="13854" max="14079" width="8.7109375" style="5"/>
    <col min="14080" max="14082" width="3.7109375" style="5" customWidth="1"/>
    <col min="14083" max="14083" width="32.28515625" style="5" customWidth="1"/>
    <col min="14084" max="14084" width="14.42578125" style="5" bestFit="1" customWidth="1"/>
    <col min="14085" max="14085" width="2.5703125" style="5" customWidth="1"/>
    <col min="14086" max="14096" width="14.5703125" style="5" customWidth="1"/>
    <col min="14097" max="14098" width="5" style="5" customWidth="1"/>
    <col min="14099" max="14100" width="16.28515625" style="5" customWidth="1"/>
    <col min="14101" max="14103" width="0" style="5" hidden="1" customWidth="1"/>
    <col min="14104" max="14109" width="16.28515625" style="5" customWidth="1"/>
    <col min="14110" max="14335" width="8.7109375" style="5"/>
    <col min="14336" max="14338" width="3.7109375" style="5" customWidth="1"/>
    <col min="14339" max="14339" width="32.28515625" style="5" customWidth="1"/>
    <col min="14340" max="14340" width="14.42578125" style="5" bestFit="1" customWidth="1"/>
    <col min="14341" max="14341" width="2.5703125" style="5" customWidth="1"/>
    <col min="14342" max="14352" width="14.5703125" style="5" customWidth="1"/>
    <col min="14353" max="14354" width="5" style="5" customWidth="1"/>
    <col min="14355" max="14356" width="16.28515625" style="5" customWidth="1"/>
    <col min="14357" max="14359" width="0" style="5" hidden="1" customWidth="1"/>
    <col min="14360" max="14365" width="16.28515625" style="5" customWidth="1"/>
    <col min="14366" max="14591" width="8.7109375" style="5"/>
    <col min="14592" max="14594" width="3.7109375" style="5" customWidth="1"/>
    <col min="14595" max="14595" width="32.28515625" style="5" customWidth="1"/>
    <col min="14596" max="14596" width="14.42578125" style="5" bestFit="1" customWidth="1"/>
    <col min="14597" max="14597" width="2.5703125" style="5" customWidth="1"/>
    <col min="14598" max="14608" width="14.5703125" style="5" customWidth="1"/>
    <col min="14609" max="14610" width="5" style="5" customWidth="1"/>
    <col min="14611" max="14612" width="16.28515625" style="5" customWidth="1"/>
    <col min="14613" max="14615" width="0" style="5" hidden="1" customWidth="1"/>
    <col min="14616" max="14621" width="16.28515625" style="5" customWidth="1"/>
    <col min="14622" max="14847" width="8.7109375" style="5"/>
    <col min="14848" max="14850" width="3.7109375" style="5" customWidth="1"/>
    <col min="14851" max="14851" width="32.28515625" style="5" customWidth="1"/>
    <col min="14852" max="14852" width="14.42578125" style="5" bestFit="1" customWidth="1"/>
    <col min="14853" max="14853" width="2.5703125" style="5" customWidth="1"/>
    <col min="14854" max="14864" width="14.5703125" style="5" customWidth="1"/>
    <col min="14865" max="14866" width="5" style="5" customWidth="1"/>
    <col min="14867" max="14868" width="16.28515625" style="5" customWidth="1"/>
    <col min="14869" max="14871" width="0" style="5" hidden="1" customWidth="1"/>
    <col min="14872" max="14877" width="16.28515625" style="5" customWidth="1"/>
    <col min="14878" max="15103" width="8.7109375" style="5"/>
    <col min="15104" max="15106" width="3.7109375" style="5" customWidth="1"/>
    <col min="15107" max="15107" width="32.28515625" style="5" customWidth="1"/>
    <col min="15108" max="15108" width="14.42578125" style="5" bestFit="1" customWidth="1"/>
    <col min="15109" max="15109" width="2.5703125" style="5" customWidth="1"/>
    <col min="15110" max="15120" width="14.5703125" style="5" customWidth="1"/>
    <col min="15121" max="15122" width="5" style="5" customWidth="1"/>
    <col min="15123" max="15124" width="16.28515625" style="5" customWidth="1"/>
    <col min="15125" max="15127" width="0" style="5" hidden="1" customWidth="1"/>
    <col min="15128" max="15133" width="16.28515625" style="5" customWidth="1"/>
    <col min="15134" max="15359" width="8.7109375" style="5"/>
    <col min="15360" max="15362" width="3.7109375" style="5" customWidth="1"/>
    <col min="15363" max="15363" width="32.28515625" style="5" customWidth="1"/>
    <col min="15364" max="15364" width="14.42578125" style="5" bestFit="1" customWidth="1"/>
    <col min="15365" max="15365" width="2.5703125" style="5" customWidth="1"/>
    <col min="15366" max="15376" width="14.5703125" style="5" customWidth="1"/>
    <col min="15377" max="15378" width="5" style="5" customWidth="1"/>
    <col min="15379" max="15380" width="16.28515625" style="5" customWidth="1"/>
    <col min="15381" max="15383" width="0" style="5" hidden="1" customWidth="1"/>
    <col min="15384" max="15389" width="16.28515625" style="5" customWidth="1"/>
    <col min="15390" max="15615" width="8.7109375" style="5"/>
    <col min="15616" max="15618" width="3.7109375" style="5" customWidth="1"/>
    <col min="15619" max="15619" width="32.28515625" style="5" customWidth="1"/>
    <col min="15620" max="15620" width="14.42578125" style="5" bestFit="1" customWidth="1"/>
    <col min="15621" max="15621" width="2.5703125" style="5" customWidth="1"/>
    <col min="15622" max="15632" width="14.5703125" style="5" customWidth="1"/>
    <col min="15633" max="15634" width="5" style="5" customWidth="1"/>
    <col min="15635" max="15636" width="16.28515625" style="5" customWidth="1"/>
    <col min="15637" max="15639" width="0" style="5" hidden="1" customWidth="1"/>
    <col min="15640" max="15645" width="16.28515625" style="5" customWidth="1"/>
    <col min="15646" max="15871" width="8.7109375" style="5"/>
    <col min="15872" max="15874" width="3.7109375" style="5" customWidth="1"/>
    <col min="15875" max="15875" width="32.28515625" style="5" customWidth="1"/>
    <col min="15876" max="15876" width="14.42578125" style="5" bestFit="1" customWidth="1"/>
    <col min="15877" max="15877" width="2.5703125" style="5" customWidth="1"/>
    <col min="15878" max="15888" width="14.5703125" style="5" customWidth="1"/>
    <col min="15889" max="15890" width="5" style="5" customWidth="1"/>
    <col min="15891" max="15892" width="16.28515625" style="5" customWidth="1"/>
    <col min="15893" max="15895" width="0" style="5" hidden="1" customWidth="1"/>
    <col min="15896" max="15901" width="16.28515625" style="5" customWidth="1"/>
    <col min="15902" max="16127" width="8.7109375" style="5"/>
    <col min="16128" max="16130" width="3.7109375" style="5" customWidth="1"/>
    <col min="16131" max="16131" width="32.28515625" style="5" customWidth="1"/>
    <col min="16132" max="16132" width="14.42578125" style="5" bestFit="1" customWidth="1"/>
    <col min="16133" max="16133" width="2.5703125" style="5" customWidth="1"/>
    <col min="16134" max="16144" width="14.5703125" style="5" customWidth="1"/>
    <col min="16145" max="16146" width="5" style="5" customWidth="1"/>
    <col min="16147" max="16148" width="16.28515625" style="5" customWidth="1"/>
    <col min="16149" max="16151" width="0" style="5" hidden="1" customWidth="1"/>
    <col min="16152" max="16157" width="16.28515625" style="5" customWidth="1"/>
    <col min="16158" max="16383" width="8.7109375" style="5"/>
    <col min="16384" max="16384" width="8.7109375" style="5" customWidth="1"/>
  </cols>
  <sheetData>
    <row r="1" spans="1:23" ht="10.15" customHeight="1"/>
    <row r="2" spans="1:23" ht="13.15" customHeight="1">
      <c r="B2" s="1" t="s">
        <v>132</v>
      </c>
      <c r="R2" s="52" t="s">
        <v>174</v>
      </c>
      <c r="U2" s="336" t="s">
        <v>431</v>
      </c>
      <c r="V2" s="337" t="s">
        <v>432</v>
      </c>
      <c r="W2" s="338" t="s">
        <v>433</v>
      </c>
    </row>
    <row r="3" spans="1:23" ht="13.15" customHeight="1">
      <c r="B3" s="1" t="s">
        <v>366</v>
      </c>
      <c r="R3" s="55" t="s">
        <v>175</v>
      </c>
    </row>
    <row r="4" spans="1:23" ht="10.15" customHeight="1">
      <c r="U4" s="5" t="s">
        <v>434</v>
      </c>
    </row>
    <row r="5" spans="1:23" ht="13.15" customHeight="1">
      <c r="B5" s="1" t="str">
        <f ca="1">CONCATENATE("&lt;",MID(CELL("filename",$A$1),FIND("]",CELL("filename",$A$1))+1,LEN(CELL("filename",$A$1))),"&gt;")</f>
        <v>&lt;G1_Overall&gt;</v>
      </c>
      <c r="U5" s="5" t="s">
        <v>435</v>
      </c>
    </row>
    <row r="6" spans="1:23" ht="13.15" customHeight="1">
      <c r="B6" s="1" t="s">
        <v>729</v>
      </c>
    </row>
    <row r="7" spans="1:23" ht="13.15" customHeight="1">
      <c r="B7" s="1" t="str">
        <f>"As at " &amp;RIGHT(valuation_date,2)&amp;" "&amp;TEXT(DATE(2000,MID(valuation_date,5,2),1),"mmmm")&amp;" "&amp;LEFT(valuation_date,4)</f>
        <v>As at 31 December 2018</v>
      </c>
    </row>
    <row r="8" spans="1:23" ht="10.15" customHeight="1" thickBot="1">
      <c r="B8" s="38"/>
    </row>
    <row r="9" spans="1:23" ht="10.15" customHeight="1">
      <c r="B9" s="12"/>
      <c r="C9" s="13"/>
      <c r="D9" s="13"/>
      <c r="E9" s="13"/>
      <c r="F9" s="13"/>
      <c r="G9" s="13"/>
      <c r="H9" s="13"/>
      <c r="I9" s="13"/>
      <c r="J9" s="13"/>
      <c r="K9" s="13"/>
      <c r="L9" s="13"/>
      <c r="M9" s="13"/>
      <c r="N9" s="13"/>
      <c r="O9" s="13"/>
      <c r="P9" s="13"/>
      <c r="Q9" s="13"/>
      <c r="R9" s="14"/>
    </row>
    <row r="10" spans="1:23" ht="10.15" customHeight="1">
      <c r="B10" s="15"/>
      <c r="C10" s="380" t="s">
        <v>306</v>
      </c>
      <c r="R10" s="16"/>
    </row>
    <row r="11" spans="1:23" ht="10.15" customHeight="1">
      <c r="B11" s="15"/>
      <c r="C11" s="300" t="s">
        <v>436</v>
      </c>
      <c r="D11" s="301" t="s">
        <v>437</v>
      </c>
      <c r="H11" s="347"/>
      <c r="I11" s="347"/>
      <c r="J11" s="347"/>
      <c r="K11" s="347"/>
      <c r="L11" s="347"/>
      <c r="M11" s="347"/>
      <c r="N11" s="347"/>
      <c r="O11" s="347"/>
      <c r="P11" s="347"/>
      <c r="Q11" s="347"/>
      <c r="R11" s="16"/>
    </row>
    <row r="12" spans="1:23" ht="10.15" customHeight="1">
      <c r="B12" s="15"/>
      <c r="C12" s="300" t="s">
        <v>438</v>
      </c>
      <c r="D12" s="4" t="s">
        <v>439</v>
      </c>
      <c r="H12" s="347"/>
      <c r="I12" s="347"/>
      <c r="J12" s="347"/>
      <c r="K12" s="347"/>
      <c r="L12" s="347"/>
      <c r="M12" s="347"/>
      <c r="N12" s="347"/>
      <c r="O12" s="347"/>
      <c r="P12" s="347"/>
      <c r="Q12" s="347"/>
      <c r="R12" s="16"/>
    </row>
    <row r="13" spans="1:23" ht="10.15" customHeight="1">
      <c r="B13" s="15"/>
      <c r="C13" s="300"/>
      <c r="D13" s="394" t="s">
        <v>691</v>
      </c>
      <c r="H13" s="347"/>
      <c r="I13" s="395"/>
      <c r="J13" s="347"/>
      <c r="K13" s="347"/>
      <c r="L13" s="347"/>
      <c r="M13" s="347"/>
      <c r="N13" s="347"/>
      <c r="O13" s="347"/>
      <c r="P13" s="347"/>
      <c r="Q13" s="347"/>
      <c r="R13" s="16"/>
    </row>
    <row r="14" spans="1:23" s="154" customFormat="1" ht="10.15" customHeight="1">
      <c r="A14" s="6"/>
      <c r="B14" s="148"/>
      <c r="C14" s="439"/>
      <c r="D14" s="394" t="s">
        <v>698</v>
      </c>
      <c r="E14" s="6"/>
      <c r="F14" s="6"/>
      <c r="G14" s="6"/>
      <c r="H14" s="440"/>
      <c r="I14" s="440"/>
      <c r="J14" s="440"/>
      <c r="K14" s="440"/>
      <c r="L14" s="440"/>
      <c r="M14" s="440"/>
      <c r="N14" s="440"/>
      <c r="O14" s="440"/>
      <c r="P14" s="440"/>
      <c r="Q14" s="440"/>
      <c r="R14" s="149"/>
      <c r="S14" s="6"/>
    </row>
    <row r="15" spans="1:23" s="154" customFormat="1" ht="10.15" customHeight="1">
      <c r="A15" s="6"/>
      <c r="B15" s="148"/>
      <c r="C15" s="439"/>
      <c r="D15" s="394" t="s">
        <v>701</v>
      </c>
      <c r="E15" s="6"/>
      <c r="F15" s="6"/>
      <c r="G15" s="6"/>
      <c r="H15" s="440"/>
      <c r="I15" s="440"/>
      <c r="J15" s="440"/>
      <c r="K15" s="440"/>
      <c r="L15" s="440"/>
      <c r="M15" s="440"/>
      <c r="N15" s="440"/>
      <c r="O15" s="440"/>
      <c r="P15" s="440"/>
      <c r="Q15" s="440"/>
      <c r="R15" s="149"/>
      <c r="S15" s="6"/>
    </row>
    <row r="16" spans="1:23" ht="10.15" customHeight="1">
      <c r="B16" s="15"/>
      <c r="C16" s="300"/>
      <c r="D16" s="300" t="s">
        <v>619</v>
      </c>
      <c r="H16" s="347"/>
      <c r="I16" s="395"/>
      <c r="J16" s="347"/>
      <c r="K16" s="347"/>
      <c r="L16" s="347"/>
      <c r="M16" s="347"/>
      <c r="N16" s="347"/>
      <c r="O16" s="347"/>
      <c r="P16" s="347"/>
      <c r="Q16" s="347"/>
      <c r="R16" s="16"/>
    </row>
    <row r="17" spans="1:19" ht="10.15" customHeight="1">
      <c r="B17" s="15"/>
      <c r="C17" s="300"/>
      <c r="D17" s="300" t="s">
        <v>440</v>
      </c>
      <c r="H17" s="347"/>
      <c r="I17" s="347"/>
      <c r="J17" s="347"/>
      <c r="K17" s="347"/>
      <c r="L17" s="347"/>
      <c r="M17" s="347"/>
      <c r="N17" s="347"/>
      <c r="O17" s="347"/>
      <c r="P17" s="347"/>
      <c r="Q17" s="347"/>
      <c r="R17" s="16"/>
    </row>
    <row r="18" spans="1:19" ht="10.15" customHeight="1">
      <c r="B18" s="15"/>
      <c r="C18" s="300"/>
      <c r="D18" s="300" t="s">
        <v>598</v>
      </c>
      <c r="H18" s="347"/>
      <c r="I18" s="347"/>
      <c r="J18" s="347"/>
      <c r="K18" s="347"/>
      <c r="L18" s="347"/>
      <c r="M18" s="347"/>
      <c r="N18" s="347"/>
      <c r="O18" s="347"/>
      <c r="P18" s="347"/>
      <c r="Q18" s="347"/>
      <c r="R18" s="16"/>
    </row>
    <row r="19" spans="1:19" ht="10.15" customHeight="1">
      <c r="B19" s="15"/>
      <c r="C19" s="300"/>
      <c r="D19" s="300" t="s">
        <v>569</v>
      </c>
      <c r="H19" s="347"/>
      <c r="I19" s="347"/>
      <c r="J19" s="347"/>
      <c r="K19" s="347"/>
      <c r="L19" s="347"/>
      <c r="M19" s="347"/>
      <c r="N19" s="347"/>
      <c r="O19" s="347"/>
      <c r="P19" s="347"/>
      <c r="Q19" s="347"/>
      <c r="R19" s="16"/>
    </row>
    <row r="20" spans="1:19" ht="10.15" customHeight="1">
      <c r="B20" s="15"/>
      <c r="C20" s="300"/>
      <c r="D20" s="300" t="s">
        <v>562</v>
      </c>
      <c r="H20" s="383"/>
      <c r="I20" s="383"/>
      <c r="J20" s="383"/>
      <c r="K20" s="383"/>
      <c r="L20" s="383"/>
      <c r="M20" s="383"/>
      <c r="N20" s="383"/>
      <c r="O20" s="383"/>
      <c r="P20" s="383"/>
      <c r="Q20" s="383"/>
      <c r="R20" s="16"/>
    </row>
    <row r="21" spans="1:19" ht="10.15" customHeight="1">
      <c r="B21" s="15"/>
      <c r="C21" s="300"/>
      <c r="D21" s="300" t="s">
        <v>563</v>
      </c>
      <c r="H21" s="383"/>
      <c r="I21" s="383"/>
      <c r="J21" s="383"/>
      <c r="K21" s="383"/>
      <c r="L21" s="383"/>
      <c r="M21" s="383"/>
      <c r="N21" s="383"/>
      <c r="O21" s="383"/>
      <c r="P21" s="383"/>
      <c r="Q21" s="383"/>
      <c r="R21" s="16"/>
    </row>
    <row r="22" spans="1:19" ht="10.15" customHeight="1">
      <c r="B22" s="15"/>
      <c r="C22" s="300"/>
      <c r="D22" s="300" t="s">
        <v>711</v>
      </c>
      <c r="H22" s="347"/>
      <c r="I22" s="347"/>
      <c r="J22" s="347"/>
      <c r="K22" s="347"/>
      <c r="L22" s="347"/>
      <c r="M22" s="347"/>
      <c r="N22" s="347"/>
      <c r="O22" s="347"/>
      <c r="P22" s="347"/>
      <c r="Q22" s="347"/>
      <c r="R22" s="16"/>
    </row>
    <row r="23" spans="1:19" ht="10.15" customHeight="1">
      <c r="B23" s="15"/>
      <c r="C23" s="300"/>
      <c r="D23" s="300" t="s">
        <v>701</v>
      </c>
      <c r="H23" s="419"/>
      <c r="I23" s="419"/>
      <c r="J23" s="419"/>
      <c r="K23" s="419"/>
      <c r="L23" s="419"/>
      <c r="M23" s="419"/>
      <c r="N23" s="419"/>
      <c r="O23" s="419"/>
      <c r="P23" s="419"/>
      <c r="Q23" s="419"/>
      <c r="R23" s="16"/>
    </row>
    <row r="24" spans="1:19" ht="10.15" customHeight="1">
      <c r="B24" s="15"/>
      <c r="C24" s="300"/>
      <c r="D24" s="300" t="s">
        <v>712</v>
      </c>
      <c r="H24" s="347"/>
      <c r="I24" s="347"/>
      <c r="J24" s="347"/>
      <c r="K24" s="347"/>
      <c r="L24" s="347"/>
      <c r="M24" s="347"/>
      <c r="N24" s="347"/>
      <c r="O24" s="347"/>
      <c r="P24" s="347"/>
      <c r="Q24" s="347"/>
      <c r="R24" s="16"/>
    </row>
    <row r="25" spans="1:19" ht="10.15" customHeight="1">
      <c r="B25" s="15"/>
      <c r="C25" s="300"/>
      <c r="D25" s="300" t="s">
        <v>695</v>
      </c>
      <c r="H25" s="347"/>
      <c r="I25" s="347"/>
      <c r="J25" s="347"/>
      <c r="K25" s="347"/>
      <c r="L25" s="347"/>
      <c r="M25" s="347"/>
      <c r="N25" s="347"/>
      <c r="O25" s="347"/>
      <c r="P25" s="347"/>
      <c r="Q25" s="347"/>
      <c r="R25" s="16"/>
    </row>
    <row r="26" spans="1:19" ht="10.15" customHeight="1">
      <c r="B26" s="15"/>
      <c r="C26" s="300"/>
      <c r="H26" s="347"/>
      <c r="I26" s="347"/>
      <c r="J26" s="347"/>
      <c r="K26" s="347"/>
      <c r="L26" s="347"/>
      <c r="M26" s="347"/>
      <c r="N26" s="347"/>
      <c r="O26" s="347"/>
      <c r="P26" s="347"/>
      <c r="Q26" s="347"/>
      <c r="R26" s="16"/>
    </row>
    <row r="27" spans="1:19" s="339" customFormat="1" ht="10.15" customHeight="1">
      <c r="A27" s="264"/>
      <c r="B27" s="266"/>
      <c r="C27" s="298">
        <v>1</v>
      </c>
      <c r="D27" s="299" t="s">
        <v>441</v>
      </c>
      <c r="E27" s="299"/>
      <c r="F27" s="299"/>
      <c r="G27" s="299"/>
      <c r="H27" s="298"/>
      <c r="I27" s="298"/>
      <c r="J27" s="298"/>
      <c r="K27" s="298"/>
      <c r="L27" s="298"/>
      <c r="M27" s="298"/>
      <c r="N27" s="298"/>
      <c r="O27" s="298"/>
      <c r="P27" s="298"/>
      <c r="Q27" s="298"/>
      <c r="R27" s="16"/>
      <c r="S27" s="264"/>
    </row>
    <row r="28" spans="1:19" ht="10.15" customHeight="1">
      <c r="B28" s="15"/>
      <c r="H28" s="347"/>
      <c r="I28" s="347"/>
      <c r="J28" s="347"/>
      <c r="K28" s="347"/>
      <c r="L28" s="347"/>
      <c r="M28" s="347"/>
      <c r="N28" s="347"/>
      <c r="O28" s="347"/>
      <c r="P28" s="347"/>
      <c r="Q28" s="347"/>
      <c r="R28" s="16"/>
    </row>
    <row r="29" spans="1:19" s="339" customFormat="1" ht="10.15" customHeight="1">
      <c r="A29" s="264"/>
      <c r="B29" s="266"/>
      <c r="C29" s="264"/>
      <c r="D29" s="559" t="s">
        <v>442</v>
      </c>
      <c r="E29" s="560"/>
      <c r="F29" s="264"/>
      <c r="G29" s="565" t="s">
        <v>538</v>
      </c>
      <c r="H29" s="566"/>
      <c r="I29" s="566"/>
      <c r="J29" s="566"/>
      <c r="K29" s="567"/>
      <c r="L29" s="264"/>
      <c r="M29" s="264"/>
      <c r="N29" s="264"/>
      <c r="O29" s="264"/>
      <c r="P29" s="264"/>
      <c r="Q29" s="264"/>
      <c r="R29" s="16"/>
      <c r="S29" s="264"/>
    </row>
    <row r="30" spans="1:19" s="340" customFormat="1" ht="10.15" customHeight="1">
      <c r="A30" s="260"/>
      <c r="B30" s="262"/>
      <c r="C30" s="260"/>
      <c r="D30" s="561"/>
      <c r="E30" s="562"/>
      <c r="F30" s="260"/>
      <c r="G30" s="278">
        <v>1</v>
      </c>
      <c r="H30" s="278">
        <v>2</v>
      </c>
      <c r="I30" s="278">
        <v>3</v>
      </c>
      <c r="J30" s="278">
        <v>4</v>
      </c>
      <c r="K30" s="278" t="s">
        <v>699</v>
      </c>
      <c r="L30" s="260"/>
      <c r="M30" s="260"/>
      <c r="N30" s="260"/>
      <c r="O30" s="260"/>
      <c r="P30" s="260"/>
      <c r="Q30" s="260"/>
      <c r="R30" s="16"/>
      <c r="S30" s="260"/>
    </row>
    <row r="31" spans="1:19" s="340" customFormat="1" ht="30.6" customHeight="1">
      <c r="A31" s="260"/>
      <c r="B31" s="262"/>
      <c r="C31" s="260"/>
      <c r="D31" s="563"/>
      <c r="E31" s="564"/>
      <c r="F31" s="275"/>
      <c r="G31" s="245" t="s">
        <v>443</v>
      </c>
      <c r="H31" s="245" t="s">
        <v>444</v>
      </c>
      <c r="I31" s="245" t="s">
        <v>445</v>
      </c>
      <c r="J31" s="245" t="s">
        <v>446</v>
      </c>
      <c r="K31" s="245" t="s">
        <v>696</v>
      </c>
      <c r="L31" s="260"/>
      <c r="M31" s="260"/>
      <c r="N31" s="260"/>
      <c r="O31" s="260"/>
      <c r="P31" s="260"/>
      <c r="Q31" s="260"/>
      <c r="R31" s="16"/>
      <c r="S31" s="260"/>
    </row>
    <row r="32" spans="1:19" s="339" customFormat="1" ht="10.15" customHeight="1">
      <c r="A32" s="264"/>
      <c r="B32" s="266"/>
      <c r="C32" s="264"/>
      <c r="D32" s="277"/>
      <c r="E32" s="276"/>
      <c r="F32" s="275"/>
      <c r="G32" s="274" t="s">
        <v>54</v>
      </c>
      <c r="H32" s="274" t="s">
        <v>54</v>
      </c>
      <c r="I32" s="274" t="s">
        <v>54</v>
      </c>
      <c r="J32" s="274" t="s">
        <v>54</v>
      </c>
      <c r="K32" s="352" t="s">
        <v>447</v>
      </c>
      <c r="L32" s="264"/>
      <c r="M32" s="264"/>
      <c r="N32" s="264"/>
      <c r="O32" s="264"/>
      <c r="P32" s="264"/>
      <c r="Q32" s="264"/>
      <c r="R32" s="16"/>
      <c r="S32" s="264"/>
    </row>
    <row r="33" spans="1:19" s="339" customFormat="1" ht="10.15" customHeight="1">
      <c r="A33" s="264"/>
      <c r="B33" s="266"/>
      <c r="C33" s="264"/>
      <c r="D33" s="273" t="s">
        <v>448</v>
      </c>
      <c r="E33" s="294"/>
      <c r="F33" s="275"/>
      <c r="G33" s="296"/>
      <c r="H33" s="296"/>
      <c r="I33" s="296"/>
      <c r="J33" s="296"/>
      <c r="K33" s="353"/>
      <c r="L33" s="264"/>
      <c r="M33" s="264"/>
      <c r="N33" s="264"/>
      <c r="O33" s="264"/>
      <c r="P33" s="264"/>
      <c r="Q33" s="264"/>
      <c r="R33" s="16"/>
      <c r="S33" s="264"/>
    </row>
    <row r="34" spans="1:19" s="339" customFormat="1" ht="10.15" customHeight="1">
      <c r="A34" s="264"/>
      <c r="B34" s="266"/>
      <c r="C34" s="264"/>
      <c r="D34" s="273" t="s">
        <v>449</v>
      </c>
      <c r="E34" s="294"/>
      <c r="F34" s="275"/>
      <c r="G34" s="422">
        <f>SUM(G36:G37,G39:G44,G46:G47,G49:G50)</f>
        <v>0</v>
      </c>
      <c r="H34" s="422">
        <f>SUM(H36:H37,H39:H44,H46:H47,H49:H50)</f>
        <v>0</v>
      </c>
      <c r="I34" s="422">
        <f>SUM(I36:I37,I39:I44,I46:I47,I49:I50)</f>
        <v>0</v>
      </c>
      <c r="J34" s="422">
        <f>SUM(J36:J37,J39:J44,J46:J47,J49:J50)</f>
        <v>0</v>
      </c>
      <c r="K34" s="384"/>
      <c r="L34" s="264"/>
      <c r="M34" s="264"/>
      <c r="N34" s="264"/>
      <c r="O34" s="264"/>
      <c r="P34" s="264"/>
      <c r="Q34" s="264"/>
      <c r="R34" s="16"/>
      <c r="S34" s="264"/>
    </row>
    <row r="35" spans="1:19" s="339" customFormat="1" ht="10.15" customHeight="1">
      <c r="A35" s="264"/>
      <c r="B35" s="266"/>
      <c r="C35" s="264"/>
      <c r="D35" s="295" t="s">
        <v>450</v>
      </c>
      <c r="E35" s="294"/>
      <c r="F35" s="275"/>
      <c r="G35" s="422">
        <f>SUM(G36:G37)</f>
        <v>0</v>
      </c>
      <c r="H35" s="422">
        <f>SUM(H36:H37)</f>
        <v>0</v>
      </c>
      <c r="I35" s="422">
        <f>SUM(I36:I37)</f>
        <v>0</v>
      </c>
      <c r="J35" s="422">
        <f>SUM(J36:J37)</f>
        <v>0</v>
      </c>
      <c r="K35" s="384"/>
      <c r="L35" s="264"/>
      <c r="M35" s="264"/>
      <c r="N35" s="264"/>
      <c r="O35" s="264"/>
      <c r="P35" s="264"/>
      <c r="Q35" s="264"/>
      <c r="R35" s="16"/>
      <c r="S35" s="264"/>
    </row>
    <row r="36" spans="1:19" s="339" customFormat="1" ht="10.15" customHeight="1">
      <c r="A36" s="264"/>
      <c r="B36" s="266"/>
      <c r="C36" s="264"/>
      <c r="D36" s="293" t="s">
        <v>451</v>
      </c>
      <c r="E36" s="287"/>
      <c r="F36" s="264"/>
      <c r="G36" s="423"/>
      <c r="H36" s="423"/>
      <c r="I36" s="423"/>
      <c r="J36" s="423"/>
      <c r="K36" s="354"/>
      <c r="L36" s="264"/>
      <c r="M36" s="264"/>
      <c r="N36" s="264"/>
      <c r="O36" s="264"/>
      <c r="P36" s="264"/>
      <c r="Q36" s="264"/>
      <c r="R36" s="16"/>
      <c r="S36" s="264"/>
    </row>
    <row r="37" spans="1:19" s="339" customFormat="1" ht="10.15" customHeight="1">
      <c r="A37" s="264"/>
      <c r="B37" s="266"/>
      <c r="C37" s="264"/>
      <c r="D37" s="293" t="s">
        <v>452</v>
      </c>
      <c r="E37" s="287"/>
      <c r="F37" s="264"/>
      <c r="G37" s="423"/>
      <c r="H37" s="423"/>
      <c r="I37" s="423"/>
      <c r="J37" s="423"/>
      <c r="K37" s="354"/>
      <c r="L37" s="264"/>
      <c r="M37" s="264"/>
      <c r="N37" s="264"/>
      <c r="O37" s="264"/>
      <c r="P37" s="264"/>
      <c r="Q37" s="264"/>
      <c r="R37" s="16"/>
      <c r="S37" s="264"/>
    </row>
    <row r="38" spans="1:19" s="339" customFormat="1" ht="10.15" customHeight="1">
      <c r="A38" s="264"/>
      <c r="B38" s="266"/>
      <c r="C38" s="264"/>
      <c r="D38" s="292" t="s">
        <v>453</v>
      </c>
      <c r="E38" s="287"/>
      <c r="F38" s="264"/>
      <c r="G38" s="424">
        <f>SUM(G39:G40)</f>
        <v>0</v>
      </c>
      <c r="H38" s="424">
        <f>SUM(H39:H40)</f>
        <v>0</v>
      </c>
      <c r="I38" s="424">
        <f>SUM(I39:I40)</f>
        <v>0</v>
      </c>
      <c r="J38" s="424">
        <f>SUM(J39:J40)</f>
        <v>0</v>
      </c>
      <c r="K38" s="385"/>
      <c r="L38" s="264"/>
      <c r="M38" s="264"/>
      <c r="N38" s="264"/>
      <c r="O38" s="264"/>
      <c r="P38" s="264"/>
      <c r="Q38" s="264"/>
      <c r="R38" s="16"/>
      <c r="S38" s="264"/>
    </row>
    <row r="39" spans="1:19" s="339" customFormat="1" ht="10.15" customHeight="1">
      <c r="A39" s="264"/>
      <c r="B39" s="266"/>
      <c r="C39" s="264"/>
      <c r="D39" s="288" t="s">
        <v>454</v>
      </c>
      <c r="E39" s="287"/>
      <c r="F39" s="264"/>
      <c r="G39" s="423"/>
      <c r="H39" s="423"/>
      <c r="I39" s="423"/>
      <c r="J39" s="423"/>
      <c r="K39" s="354"/>
      <c r="L39" s="264"/>
      <c r="M39" s="264"/>
      <c r="N39" s="264"/>
      <c r="O39" s="264"/>
      <c r="P39" s="264"/>
      <c r="Q39" s="264"/>
      <c r="R39" s="16"/>
      <c r="S39" s="264"/>
    </row>
    <row r="40" spans="1:19" s="339" customFormat="1" ht="10.15" customHeight="1">
      <c r="A40" s="264"/>
      <c r="B40" s="266"/>
      <c r="C40" s="264"/>
      <c r="D40" s="288" t="s">
        <v>455</v>
      </c>
      <c r="E40" s="287"/>
      <c r="F40" s="264"/>
      <c r="G40" s="423"/>
      <c r="H40" s="423"/>
      <c r="I40" s="423"/>
      <c r="J40" s="423"/>
      <c r="K40" s="354"/>
      <c r="L40" s="264"/>
      <c r="M40" s="264"/>
      <c r="N40" s="264"/>
      <c r="O40" s="264"/>
      <c r="P40" s="264"/>
      <c r="Q40" s="264"/>
      <c r="R40" s="16"/>
      <c r="S40" s="264"/>
    </row>
    <row r="41" spans="1:19" s="339" customFormat="1" ht="10.15" customHeight="1">
      <c r="A41" s="264"/>
      <c r="B41" s="266"/>
      <c r="C41" s="264"/>
      <c r="D41" s="291" t="s">
        <v>456</v>
      </c>
      <c r="E41" s="287"/>
      <c r="F41" s="264"/>
      <c r="G41" s="423"/>
      <c r="H41" s="423"/>
      <c r="I41" s="423"/>
      <c r="J41" s="423"/>
      <c r="K41" s="354"/>
      <c r="L41" s="264"/>
      <c r="M41" s="264"/>
      <c r="N41" s="264"/>
      <c r="O41" s="264"/>
      <c r="P41" s="264"/>
      <c r="Q41" s="264"/>
      <c r="R41" s="16"/>
      <c r="S41" s="264"/>
    </row>
    <row r="42" spans="1:19" s="339" customFormat="1" ht="10.15" customHeight="1">
      <c r="A42" s="264"/>
      <c r="B42" s="266"/>
      <c r="C42" s="264"/>
      <c r="D42" s="291" t="s">
        <v>457</v>
      </c>
      <c r="E42" s="287"/>
      <c r="F42" s="264"/>
      <c r="G42" s="423"/>
      <c r="H42" s="423"/>
      <c r="I42" s="423"/>
      <c r="J42" s="423"/>
      <c r="K42" s="354"/>
      <c r="L42" s="264"/>
      <c r="M42" s="264"/>
      <c r="N42" s="264"/>
      <c r="O42" s="264"/>
      <c r="P42" s="264"/>
      <c r="Q42" s="264"/>
      <c r="R42" s="16"/>
      <c r="S42" s="264"/>
    </row>
    <row r="43" spans="1:19" s="339" customFormat="1" ht="10.15" customHeight="1">
      <c r="A43" s="264"/>
      <c r="B43" s="266"/>
      <c r="C43" s="264"/>
      <c r="D43" s="292" t="s">
        <v>458</v>
      </c>
      <c r="E43" s="287"/>
      <c r="F43" s="264"/>
      <c r="G43" s="423"/>
      <c r="H43" s="423"/>
      <c r="I43" s="423"/>
      <c r="J43" s="423"/>
      <c r="K43" s="354"/>
      <c r="L43" s="264"/>
      <c r="M43" s="264"/>
      <c r="N43" s="264"/>
      <c r="O43" s="264"/>
      <c r="P43" s="264"/>
      <c r="Q43" s="264"/>
      <c r="R43" s="16"/>
      <c r="S43" s="264"/>
    </row>
    <row r="44" spans="1:19" s="339" customFormat="1" ht="10.15" customHeight="1">
      <c r="A44" s="264"/>
      <c r="B44" s="266"/>
      <c r="C44" s="264"/>
      <c r="D44" s="292" t="s">
        <v>459</v>
      </c>
      <c r="E44" s="287"/>
      <c r="F44" s="264"/>
      <c r="G44" s="423"/>
      <c r="H44" s="423"/>
      <c r="I44" s="423"/>
      <c r="J44" s="423"/>
      <c r="K44" s="354"/>
      <c r="L44" s="264"/>
      <c r="M44" s="264"/>
      <c r="N44" s="264"/>
      <c r="O44" s="264"/>
      <c r="P44" s="264"/>
      <c r="Q44" s="264"/>
      <c r="R44" s="16"/>
      <c r="S44" s="264"/>
    </row>
    <row r="45" spans="1:19" s="339" customFormat="1" ht="10.15" customHeight="1">
      <c r="A45" s="264"/>
      <c r="B45" s="266"/>
      <c r="C45" s="264"/>
      <c r="D45" s="292" t="s">
        <v>460</v>
      </c>
      <c r="E45" s="287"/>
      <c r="F45" s="264"/>
      <c r="G45" s="424">
        <f>SUM(G46:G47)</f>
        <v>0</v>
      </c>
      <c r="H45" s="424">
        <f>SUM(H46:H47)</f>
        <v>0</v>
      </c>
      <c r="I45" s="424">
        <f>SUM(I46:I47)</f>
        <v>0</v>
      </c>
      <c r="J45" s="424">
        <f>SUM(J46:J47)</f>
        <v>0</v>
      </c>
      <c r="K45" s="385"/>
      <c r="L45" s="264"/>
      <c r="M45" s="264"/>
      <c r="N45" s="264"/>
      <c r="O45" s="264"/>
      <c r="P45" s="264"/>
      <c r="Q45" s="264"/>
      <c r="R45" s="16"/>
      <c r="S45" s="264"/>
    </row>
    <row r="46" spans="1:19" s="339" customFormat="1" ht="10.15" customHeight="1">
      <c r="A46" s="264"/>
      <c r="B46" s="266"/>
      <c r="C46" s="264"/>
      <c r="D46" s="288" t="s">
        <v>461</v>
      </c>
      <c r="E46" s="287"/>
      <c r="F46" s="264"/>
      <c r="G46" s="423"/>
      <c r="H46" s="423"/>
      <c r="I46" s="423"/>
      <c r="J46" s="423"/>
      <c r="K46" s="354"/>
      <c r="L46" s="264"/>
      <c r="M46" s="264"/>
      <c r="N46" s="264"/>
      <c r="O46" s="264"/>
      <c r="P46" s="264"/>
      <c r="Q46" s="264"/>
      <c r="R46" s="16"/>
      <c r="S46" s="264"/>
    </row>
    <row r="47" spans="1:19" s="339" customFormat="1" ht="10.15" customHeight="1">
      <c r="A47" s="264"/>
      <c r="B47" s="266"/>
      <c r="C47" s="264"/>
      <c r="D47" s="288" t="s">
        <v>462</v>
      </c>
      <c r="E47" s="287"/>
      <c r="F47" s="264"/>
      <c r="G47" s="423"/>
      <c r="H47" s="423"/>
      <c r="I47" s="423"/>
      <c r="J47" s="423"/>
      <c r="K47" s="354"/>
      <c r="L47" s="264"/>
      <c r="M47" s="264"/>
      <c r="N47" s="264"/>
      <c r="O47" s="264"/>
      <c r="P47" s="264"/>
      <c r="Q47" s="264"/>
      <c r="R47" s="16"/>
      <c r="S47" s="264"/>
    </row>
    <row r="48" spans="1:19" s="339" customFormat="1" ht="10.15" customHeight="1">
      <c r="A48" s="264"/>
      <c r="B48" s="266"/>
      <c r="C48" s="264"/>
      <c r="D48" s="291" t="s">
        <v>463</v>
      </c>
      <c r="E48" s="287"/>
      <c r="F48" s="264"/>
      <c r="G48" s="424">
        <f>SUM(G49:G50)</f>
        <v>0</v>
      </c>
      <c r="H48" s="424">
        <f>SUM(H49:H50)</f>
        <v>0</v>
      </c>
      <c r="I48" s="424">
        <f>SUM(I49:I50)</f>
        <v>0</v>
      </c>
      <c r="J48" s="424">
        <f>SUM(J49:J50)</f>
        <v>0</v>
      </c>
      <c r="K48" s="385"/>
      <c r="L48" s="264"/>
      <c r="M48" s="264"/>
      <c r="N48" s="264"/>
      <c r="O48" s="264"/>
      <c r="P48" s="264"/>
      <c r="Q48" s="264"/>
      <c r="R48" s="16"/>
      <c r="S48" s="264"/>
    </row>
    <row r="49" spans="1:19" s="339" customFormat="1" ht="10.15" customHeight="1">
      <c r="A49" s="264"/>
      <c r="B49" s="266"/>
      <c r="C49" s="264"/>
      <c r="D49" s="288" t="s">
        <v>464</v>
      </c>
      <c r="E49" s="287"/>
      <c r="F49" s="264"/>
      <c r="G49" s="423"/>
      <c r="H49" s="423"/>
      <c r="I49" s="423"/>
      <c r="J49" s="423"/>
      <c r="K49" s="354"/>
      <c r="L49" s="264"/>
      <c r="M49" s="264"/>
      <c r="N49" s="264"/>
      <c r="O49" s="264"/>
      <c r="P49" s="264"/>
      <c r="Q49" s="264"/>
      <c r="R49" s="16"/>
      <c r="S49" s="264"/>
    </row>
    <row r="50" spans="1:19" s="339" customFormat="1" ht="10.15" customHeight="1">
      <c r="A50" s="264"/>
      <c r="B50" s="266"/>
      <c r="C50" s="264"/>
      <c r="D50" s="284" t="s">
        <v>465</v>
      </c>
      <c r="E50" s="283"/>
      <c r="F50" s="264"/>
      <c r="G50" s="425"/>
      <c r="H50" s="425"/>
      <c r="I50" s="425"/>
      <c r="J50" s="425"/>
      <c r="K50" s="355"/>
      <c r="L50" s="264"/>
      <c r="M50" s="264"/>
      <c r="N50" s="264"/>
      <c r="O50" s="264"/>
      <c r="P50" s="264"/>
      <c r="Q50" s="264"/>
      <c r="R50" s="16"/>
      <c r="S50" s="264"/>
    </row>
    <row r="51" spans="1:19" s="339" customFormat="1" ht="10.15" customHeight="1">
      <c r="A51" s="264"/>
      <c r="B51" s="266"/>
      <c r="C51" s="264"/>
      <c r="D51" s="273" t="s">
        <v>466</v>
      </c>
      <c r="E51" s="272"/>
      <c r="F51" s="264"/>
      <c r="G51" s="271"/>
      <c r="H51" s="271"/>
      <c r="I51" s="271"/>
      <c r="J51" s="271"/>
      <c r="K51" s="356"/>
      <c r="L51" s="264"/>
      <c r="M51" s="264"/>
      <c r="N51" s="264"/>
      <c r="O51" s="264"/>
      <c r="P51" s="264"/>
      <c r="Q51" s="264"/>
      <c r="R51" s="16"/>
      <c r="S51" s="264"/>
    </row>
    <row r="52" spans="1:19" s="339" customFormat="1" ht="10.15" customHeight="1">
      <c r="A52" s="264"/>
      <c r="B52" s="266"/>
      <c r="C52" s="264"/>
      <c r="D52" s="270" t="s">
        <v>467</v>
      </c>
      <c r="E52" s="269"/>
      <c r="F52" s="264"/>
      <c r="G52" s="426"/>
      <c r="H52" s="426"/>
      <c r="I52" s="279"/>
      <c r="J52" s="279"/>
      <c r="K52" s="280"/>
      <c r="L52" s="264"/>
      <c r="M52" s="264"/>
      <c r="N52" s="264"/>
      <c r="O52" s="264"/>
      <c r="P52" s="264"/>
      <c r="Q52" s="264"/>
      <c r="R52" s="16"/>
      <c r="S52" s="264"/>
    </row>
    <row r="53" spans="1:19" ht="10.15" customHeight="1">
      <c r="B53" s="15"/>
      <c r="R53" s="16"/>
    </row>
    <row r="54" spans="1:19" s="339" customFormat="1" ht="10.15" customHeight="1">
      <c r="A54" s="264"/>
      <c r="B54" s="266"/>
      <c r="C54" s="298">
        <v>2</v>
      </c>
      <c r="D54" s="299" t="s">
        <v>565</v>
      </c>
      <c r="E54" s="299"/>
      <c r="F54" s="299"/>
      <c r="G54" s="299"/>
      <c r="H54" s="298"/>
      <c r="I54" s="298"/>
      <c r="J54" s="298"/>
      <c r="K54" s="298"/>
      <c r="L54" s="298"/>
      <c r="M54" s="298"/>
      <c r="N54" s="298"/>
      <c r="O54" s="298"/>
      <c r="P54" s="298"/>
      <c r="Q54" s="298"/>
      <c r="R54" s="16"/>
      <c r="S54" s="264"/>
    </row>
    <row r="55" spans="1:19" ht="10.15" customHeight="1">
      <c r="B55" s="15"/>
      <c r="H55" s="347"/>
      <c r="I55" s="347"/>
      <c r="J55" s="347"/>
      <c r="K55" s="347"/>
      <c r="L55" s="347"/>
      <c r="M55" s="347"/>
      <c r="N55" s="347"/>
      <c r="O55" s="347"/>
      <c r="P55" s="347"/>
      <c r="Q55" s="347"/>
      <c r="R55" s="16"/>
    </row>
    <row r="56" spans="1:19" s="339" customFormat="1" ht="10.15" customHeight="1">
      <c r="A56" s="264"/>
      <c r="B56" s="266"/>
      <c r="C56" s="264"/>
      <c r="D56" s="559" t="s">
        <v>536</v>
      </c>
      <c r="E56" s="560"/>
      <c r="F56" s="264"/>
      <c r="G56" s="565" t="s">
        <v>564</v>
      </c>
      <c r="H56" s="566"/>
      <c r="I56" s="566"/>
      <c r="J56" s="566"/>
      <c r="K56" s="566"/>
      <c r="L56" s="566"/>
      <c r="M56" s="567"/>
      <c r="N56" s="264"/>
      <c r="O56" s="264"/>
      <c r="P56" s="264"/>
      <c r="Q56" s="264"/>
      <c r="R56" s="16"/>
      <c r="S56" s="264"/>
    </row>
    <row r="57" spans="1:19" s="340" customFormat="1" ht="10.15" customHeight="1">
      <c r="A57" s="260"/>
      <c r="B57" s="262"/>
      <c r="C57" s="260"/>
      <c r="D57" s="561"/>
      <c r="E57" s="562"/>
      <c r="F57" s="260"/>
      <c r="G57" s="263">
        <v>6</v>
      </c>
      <c r="H57" s="263">
        <v>7</v>
      </c>
      <c r="I57" s="263">
        <v>8</v>
      </c>
      <c r="J57" s="263">
        <v>9</v>
      </c>
      <c r="K57" s="263">
        <v>10</v>
      </c>
      <c r="L57" s="263">
        <v>11</v>
      </c>
      <c r="M57" s="263">
        <v>12</v>
      </c>
      <c r="N57" s="260"/>
      <c r="O57" s="260"/>
      <c r="P57" s="260"/>
      <c r="Q57" s="260"/>
      <c r="R57" s="16"/>
      <c r="S57" s="260"/>
    </row>
    <row r="58" spans="1:19" s="340" customFormat="1" ht="30.6" customHeight="1">
      <c r="A58" s="260"/>
      <c r="B58" s="262"/>
      <c r="C58" s="260"/>
      <c r="D58" s="563"/>
      <c r="E58" s="564"/>
      <c r="F58" s="275"/>
      <c r="G58" s="297" t="s">
        <v>468</v>
      </c>
      <c r="H58" s="297" t="s">
        <v>469</v>
      </c>
      <c r="I58" s="297" t="s">
        <v>599</v>
      </c>
      <c r="J58" s="297" t="s">
        <v>600</v>
      </c>
      <c r="K58" s="297" t="s">
        <v>234</v>
      </c>
      <c r="L58" s="297" t="s">
        <v>235</v>
      </c>
      <c r="M58" s="297" t="s">
        <v>470</v>
      </c>
      <c r="N58" s="260"/>
      <c r="O58" s="260"/>
      <c r="P58" s="260"/>
      <c r="Q58" s="260"/>
      <c r="R58" s="261"/>
      <c r="S58" s="260"/>
    </row>
    <row r="59" spans="1:19" s="339" customFormat="1" ht="10.15" customHeight="1">
      <c r="A59" s="264"/>
      <c r="B59" s="266"/>
      <c r="C59" s="264"/>
      <c r="D59" s="277"/>
      <c r="E59" s="276"/>
      <c r="F59" s="275"/>
      <c r="G59" s="274" t="s">
        <v>54</v>
      </c>
      <c r="H59" s="274" t="s">
        <v>54</v>
      </c>
      <c r="I59" s="274" t="s">
        <v>399</v>
      </c>
      <c r="J59" s="274" t="s">
        <v>399</v>
      </c>
      <c r="K59" s="274" t="s">
        <v>54</v>
      </c>
      <c r="L59" s="274" t="s">
        <v>54</v>
      </c>
      <c r="M59" s="274" t="s">
        <v>400</v>
      </c>
      <c r="N59" s="264"/>
      <c r="O59" s="264"/>
      <c r="P59" s="264"/>
      <c r="Q59" s="264"/>
      <c r="R59" s="265"/>
      <c r="S59" s="264"/>
    </row>
    <row r="60" spans="1:19" s="339" customFormat="1" ht="10.15" customHeight="1">
      <c r="A60" s="264"/>
      <c r="B60" s="266"/>
      <c r="C60" s="264"/>
      <c r="D60" s="273" t="s">
        <v>448</v>
      </c>
      <c r="E60" s="294"/>
      <c r="F60" s="275"/>
      <c r="G60" s="296"/>
      <c r="H60" s="296"/>
      <c r="I60" s="296"/>
      <c r="J60" s="296"/>
      <c r="K60" s="296"/>
      <c r="L60" s="296"/>
      <c r="M60" s="296"/>
      <c r="N60" s="264"/>
      <c r="O60" s="264"/>
      <c r="P60" s="264"/>
      <c r="Q60" s="264"/>
      <c r="R60" s="265"/>
      <c r="S60" s="264"/>
    </row>
    <row r="61" spans="1:19" s="339" customFormat="1" ht="10.15" customHeight="1">
      <c r="A61" s="264"/>
      <c r="B61" s="266"/>
      <c r="C61" s="264"/>
      <c r="D61" s="273" t="s">
        <v>449</v>
      </c>
      <c r="E61" s="294"/>
      <c r="F61" s="275"/>
      <c r="G61" s="422">
        <f>SUM(G63:G64,G66:G71,G73:G74,G76:G77)</f>
        <v>0</v>
      </c>
      <c r="H61" s="422">
        <f>SUM(H63:H64,H66:H71,H73:H74,H76:H77)</f>
        <v>0</v>
      </c>
      <c r="I61" s="289"/>
      <c r="J61" s="289"/>
      <c r="K61" s="422">
        <f>SUM(K63:K64,K66:K71,K73:K74,K76:K77)</f>
        <v>0</v>
      </c>
      <c r="L61" s="422">
        <f>SUM(L63:L64,L66:L71,L73:L74,L76:L77)</f>
        <v>0</v>
      </c>
      <c r="M61" s="289"/>
      <c r="N61" s="264"/>
      <c r="O61" s="264"/>
      <c r="P61" s="264"/>
      <c r="Q61" s="264"/>
      <c r="R61" s="265"/>
      <c r="S61" s="264"/>
    </row>
    <row r="62" spans="1:19" s="339" customFormat="1" ht="10.15" customHeight="1">
      <c r="A62" s="264"/>
      <c r="B62" s="266"/>
      <c r="C62" s="264"/>
      <c r="D62" s="295" t="s">
        <v>450</v>
      </c>
      <c r="E62" s="294"/>
      <c r="F62" s="275"/>
      <c r="G62" s="422">
        <f>SUM(G63:G64)</f>
        <v>0</v>
      </c>
      <c r="H62" s="422">
        <f>SUM(H63:H64)</f>
        <v>0</v>
      </c>
      <c r="I62" s="289"/>
      <c r="J62" s="289"/>
      <c r="K62" s="422">
        <f>SUM(K63:K64)</f>
        <v>0</v>
      </c>
      <c r="L62" s="422">
        <f>SUM(L63:L64)</f>
        <v>0</v>
      </c>
      <c r="M62" s="289"/>
      <c r="N62" s="264"/>
      <c r="O62" s="264"/>
      <c r="P62" s="264"/>
      <c r="Q62" s="264"/>
      <c r="R62" s="265"/>
      <c r="S62" s="264"/>
    </row>
    <row r="63" spans="1:19" s="339" customFormat="1" ht="10.15" customHeight="1">
      <c r="A63" s="264"/>
      <c r="B63" s="266"/>
      <c r="C63" s="264"/>
      <c r="D63" s="293" t="s">
        <v>451</v>
      </c>
      <c r="E63" s="287"/>
      <c r="F63" s="264"/>
      <c r="G63" s="423"/>
      <c r="H63" s="423"/>
      <c r="I63" s="286"/>
      <c r="J63" s="286"/>
      <c r="K63" s="423"/>
      <c r="L63" s="423"/>
      <c r="M63" s="285"/>
      <c r="N63" s="264"/>
      <c r="O63" s="264"/>
      <c r="P63" s="264"/>
      <c r="Q63" s="264"/>
      <c r="R63" s="265"/>
      <c r="S63" s="264"/>
    </row>
    <row r="64" spans="1:19" s="339" customFormat="1" ht="10.15" customHeight="1">
      <c r="A64" s="264"/>
      <c r="B64" s="266"/>
      <c r="C64" s="264"/>
      <c r="D64" s="293" t="s">
        <v>452</v>
      </c>
      <c r="E64" s="287"/>
      <c r="F64" s="264"/>
      <c r="G64" s="423"/>
      <c r="H64" s="423"/>
      <c r="I64" s="286"/>
      <c r="J64" s="286"/>
      <c r="K64" s="423"/>
      <c r="L64" s="423"/>
      <c r="M64" s="285"/>
      <c r="N64" s="264"/>
      <c r="O64" s="264"/>
      <c r="P64" s="264"/>
      <c r="Q64" s="264"/>
      <c r="R64" s="265"/>
      <c r="S64" s="264"/>
    </row>
    <row r="65" spans="1:19" s="339" customFormat="1" ht="10.15" customHeight="1">
      <c r="A65" s="264"/>
      <c r="B65" s="266"/>
      <c r="C65" s="264"/>
      <c r="D65" s="292" t="s">
        <v>453</v>
      </c>
      <c r="E65" s="287"/>
      <c r="F65" s="264"/>
      <c r="G65" s="424">
        <f>SUM(G66:G67)</f>
        <v>0</v>
      </c>
      <c r="H65" s="424">
        <f>SUM(H66:H67)</f>
        <v>0</v>
      </c>
      <c r="I65" s="290"/>
      <c r="J65" s="290"/>
      <c r="K65" s="424">
        <f>SUM(K66:K67)</f>
        <v>0</v>
      </c>
      <c r="L65" s="424">
        <f>SUM(L66:L67)</f>
        <v>0</v>
      </c>
      <c r="M65" s="289"/>
      <c r="N65" s="264"/>
      <c r="O65" s="264"/>
      <c r="P65" s="264"/>
      <c r="Q65" s="264"/>
      <c r="R65" s="265"/>
      <c r="S65" s="264"/>
    </row>
    <row r="66" spans="1:19" s="339" customFormat="1" ht="10.15" customHeight="1">
      <c r="A66" s="264"/>
      <c r="B66" s="266"/>
      <c r="C66" s="264"/>
      <c r="D66" s="288" t="s">
        <v>454</v>
      </c>
      <c r="E66" s="287"/>
      <c r="F66" s="264"/>
      <c r="G66" s="423"/>
      <c r="H66" s="423"/>
      <c r="I66" s="286"/>
      <c r="J66" s="286"/>
      <c r="K66" s="423"/>
      <c r="L66" s="423"/>
      <c r="M66" s="285"/>
      <c r="N66" s="264"/>
      <c r="O66" s="264"/>
      <c r="P66" s="264"/>
      <c r="Q66" s="264"/>
      <c r="R66" s="265"/>
      <c r="S66" s="264"/>
    </row>
    <row r="67" spans="1:19" s="339" customFormat="1" ht="10.15" customHeight="1">
      <c r="A67" s="264"/>
      <c r="B67" s="266"/>
      <c r="C67" s="264"/>
      <c r="D67" s="288" t="s">
        <v>455</v>
      </c>
      <c r="E67" s="287"/>
      <c r="F67" s="264"/>
      <c r="G67" s="423"/>
      <c r="H67" s="423"/>
      <c r="I67" s="286"/>
      <c r="J67" s="286"/>
      <c r="K67" s="423"/>
      <c r="L67" s="423"/>
      <c r="M67" s="285"/>
      <c r="N67" s="264"/>
      <c r="O67" s="264"/>
      <c r="P67" s="264"/>
      <c r="Q67" s="264"/>
      <c r="R67" s="265"/>
      <c r="S67" s="264"/>
    </row>
    <row r="68" spans="1:19" s="339" customFormat="1" ht="10.15" customHeight="1">
      <c r="A68" s="264"/>
      <c r="B68" s="266"/>
      <c r="C68" s="264"/>
      <c r="D68" s="291" t="s">
        <v>456</v>
      </c>
      <c r="E68" s="287"/>
      <c r="F68" s="264"/>
      <c r="G68" s="423"/>
      <c r="H68" s="423"/>
      <c r="I68" s="286"/>
      <c r="J68" s="286"/>
      <c r="K68" s="423"/>
      <c r="L68" s="423"/>
      <c r="M68" s="285"/>
      <c r="N68" s="264"/>
      <c r="O68" s="264"/>
      <c r="P68" s="264"/>
      <c r="Q68" s="264"/>
      <c r="R68" s="265"/>
      <c r="S68" s="264"/>
    </row>
    <row r="69" spans="1:19" s="339" customFormat="1" ht="10.15" customHeight="1">
      <c r="A69" s="264"/>
      <c r="B69" s="266"/>
      <c r="C69" s="264"/>
      <c r="D69" s="291" t="s">
        <v>457</v>
      </c>
      <c r="E69" s="287"/>
      <c r="F69" s="264"/>
      <c r="G69" s="423"/>
      <c r="H69" s="423"/>
      <c r="I69" s="286"/>
      <c r="J69" s="286"/>
      <c r="K69" s="423"/>
      <c r="L69" s="423"/>
      <c r="M69" s="285"/>
      <c r="N69" s="264"/>
      <c r="O69" s="264"/>
      <c r="P69" s="264"/>
      <c r="Q69" s="264"/>
      <c r="R69" s="265"/>
      <c r="S69" s="264"/>
    </row>
    <row r="70" spans="1:19" s="339" customFormat="1" ht="10.15" customHeight="1">
      <c r="A70" s="264"/>
      <c r="B70" s="266"/>
      <c r="C70" s="264"/>
      <c r="D70" s="292" t="s">
        <v>458</v>
      </c>
      <c r="E70" s="287"/>
      <c r="F70" s="264"/>
      <c r="G70" s="423"/>
      <c r="H70" s="423"/>
      <c r="I70" s="286"/>
      <c r="J70" s="286"/>
      <c r="K70" s="423"/>
      <c r="L70" s="423"/>
      <c r="M70" s="285"/>
      <c r="N70" s="264"/>
      <c r="O70" s="264"/>
      <c r="P70" s="264"/>
      <c r="Q70" s="264"/>
      <c r="R70" s="265"/>
      <c r="S70" s="264"/>
    </row>
    <row r="71" spans="1:19" s="339" customFormat="1" ht="10.15" customHeight="1">
      <c r="A71" s="264"/>
      <c r="B71" s="266"/>
      <c r="C71" s="264"/>
      <c r="D71" s="292" t="s">
        <v>459</v>
      </c>
      <c r="E71" s="287"/>
      <c r="F71" s="264"/>
      <c r="G71" s="423"/>
      <c r="H71" s="423"/>
      <c r="I71" s="286"/>
      <c r="J71" s="286"/>
      <c r="K71" s="423"/>
      <c r="L71" s="423"/>
      <c r="M71" s="285"/>
      <c r="N71" s="264"/>
      <c r="O71" s="264"/>
      <c r="P71" s="264"/>
      <c r="Q71" s="264"/>
      <c r="R71" s="265"/>
      <c r="S71" s="264"/>
    </row>
    <row r="72" spans="1:19" s="339" customFormat="1" ht="10.15" customHeight="1">
      <c r="A72" s="264"/>
      <c r="B72" s="266"/>
      <c r="C72" s="264"/>
      <c r="D72" s="292" t="s">
        <v>460</v>
      </c>
      <c r="E72" s="287"/>
      <c r="F72" s="264"/>
      <c r="G72" s="424">
        <f>SUM(G73:G74)</f>
        <v>0</v>
      </c>
      <c r="H72" s="424">
        <f>SUM(H73:H74)</f>
        <v>0</v>
      </c>
      <c r="I72" s="290"/>
      <c r="J72" s="290"/>
      <c r="K72" s="424">
        <f>SUM(K73:K74)</f>
        <v>0</v>
      </c>
      <c r="L72" s="424">
        <f>SUM(L73:L74)</f>
        <v>0</v>
      </c>
      <c r="M72" s="289"/>
      <c r="N72" s="264"/>
      <c r="O72" s="264"/>
      <c r="P72" s="264"/>
      <c r="Q72" s="264"/>
      <c r="R72" s="265"/>
      <c r="S72" s="264"/>
    </row>
    <row r="73" spans="1:19" s="339" customFormat="1" ht="10.15" customHeight="1">
      <c r="A73" s="264"/>
      <c r="B73" s="266"/>
      <c r="C73" s="264"/>
      <c r="D73" s="288" t="s">
        <v>461</v>
      </c>
      <c r="E73" s="287"/>
      <c r="F73" s="264"/>
      <c r="G73" s="423"/>
      <c r="H73" s="423"/>
      <c r="I73" s="286"/>
      <c r="J73" s="286"/>
      <c r="K73" s="423"/>
      <c r="L73" s="423"/>
      <c r="M73" s="285"/>
      <c r="N73" s="264"/>
      <c r="O73" s="264"/>
      <c r="P73" s="264"/>
      <c r="Q73" s="264"/>
      <c r="R73" s="265"/>
      <c r="S73" s="264"/>
    </row>
    <row r="74" spans="1:19" s="339" customFormat="1" ht="10.15" customHeight="1">
      <c r="A74" s="264"/>
      <c r="B74" s="266"/>
      <c r="C74" s="264"/>
      <c r="D74" s="288" t="s">
        <v>462</v>
      </c>
      <c r="E74" s="287"/>
      <c r="F74" s="264"/>
      <c r="G74" s="423"/>
      <c r="H74" s="423"/>
      <c r="I74" s="286"/>
      <c r="J74" s="286"/>
      <c r="K74" s="423"/>
      <c r="L74" s="423"/>
      <c r="M74" s="285"/>
      <c r="N74" s="264"/>
      <c r="O74" s="264"/>
      <c r="P74" s="264"/>
      <c r="Q74" s="264"/>
      <c r="R74" s="265"/>
      <c r="S74" s="264"/>
    </row>
    <row r="75" spans="1:19" s="339" customFormat="1" ht="10.15" customHeight="1">
      <c r="A75" s="264"/>
      <c r="B75" s="266"/>
      <c r="C75" s="264"/>
      <c r="D75" s="291" t="s">
        <v>463</v>
      </c>
      <c r="E75" s="287"/>
      <c r="F75" s="264"/>
      <c r="G75" s="424">
        <f>SUM(G76:G77)</f>
        <v>0</v>
      </c>
      <c r="H75" s="424">
        <f>SUM(H76:H77)</f>
        <v>0</v>
      </c>
      <c r="I75" s="290"/>
      <c r="J75" s="290"/>
      <c r="K75" s="424">
        <f>SUM(K76:K77)</f>
        <v>0</v>
      </c>
      <c r="L75" s="424">
        <f>SUM(L76:L77)</f>
        <v>0</v>
      </c>
      <c r="M75" s="289"/>
      <c r="N75" s="264"/>
      <c r="O75" s="264"/>
      <c r="P75" s="264"/>
      <c r="Q75" s="264"/>
      <c r="R75" s="265"/>
      <c r="S75" s="264"/>
    </row>
    <row r="76" spans="1:19" s="339" customFormat="1" ht="10.15" customHeight="1">
      <c r="A76" s="264"/>
      <c r="B76" s="266"/>
      <c r="C76" s="264"/>
      <c r="D76" s="288" t="s">
        <v>464</v>
      </c>
      <c r="E76" s="287"/>
      <c r="F76" s="264"/>
      <c r="G76" s="423"/>
      <c r="H76" s="423"/>
      <c r="I76" s="286"/>
      <c r="J76" s="286"/>
      <c r="K76" s="423"/>
      <c r="L76" s="423"/>
      <c r="M76" s="285"/>
      <c r="N76" s="264"/>
      <c r="O76" s="264"/>
      <c r="P76" s="264"/>
      <c r="Q76" s="264"/>
      <c r="R76" s="265"/>
      <c r="S76" s="264"/>
    </row>
    <row r="77" spans="1:19" s="339" customFormat="1" ht="10.15" customHeight="1">
      <c r="A77" s="264"/>
      <c r="B77" s="266"/>
      <c r="C77" s="264"/>
      <c r="D77" s="284" t="s">
        <v>465</v>
      </c>
      <c r="E77" s="283"/>
      <c r="F77" s="264"/>
      <c r="G77" s="425"/>
      <c r="H77" s="425"/>
      <c r="I77" s="282"/>
      <c r="J77" s="282"/>
      <c r="K77" s="425"/>
      <c r="L77" s="425"/>
      <c r="M77" s="281"/>
      <c r="N77" s="264"/>
      <c r="O77" s="264"/>
      <c r="P77" s="264"/>
      <c r="Q77" s="264"/>
      <c r="R77" s="265"/>
      <c r="S77" s="264"/>
    </row>
    <row r="78" spans="1:19" s="339" customFormat="1" ht="10.15" customHeight="1">
      <c r="A78" s="264"/>
      <c r="B78" s="266"/>
      <c r="C78" s="264"/>
      <c r="D78" s="273" t="s">
        <v>466</v>
      </c>
      <c r="E78" s="272"/>
      <c r="F78" s="264"/>
      <c r="G78" s="427"/>
      <c r="H78" s="427"/>
      <c r="I78" s="271"/>
      <c r="J78" s="271"/>
      <c r="K78" s="427"/>
      <c r="L78" s="427"/>
      <c r="M78" s="271"/>
      <c r="N78" s="264"/>
      <c r="O78" s="264"/>
      <c r="P78" s="264"/>
      <c r="Q78" s="264"/>
      <c r="R78" s="265"/>
      <c r="S78" s="264"/>
    </row>
    <row r="79" spans="1:19" s="339" customFormat="1" ht="10.15" customHeight="1">
      <c r="A79" s="264"/>
      <c r="B79" s="266"/>
      <c r="C79" s="264"/>
      <c r="D79" s="270" t="s">
        <v>467</v>
      </c>
      <c r="E79" s="269"/>
      <c r="F79" s="264"/>
      <c r="G79" s="428"/>
      <c r="H79" s="428"/>
      <c r="I79" s="280"/>
      <c r="J79" s="280"/>
      <c r="K79" s="428"/>
      <c r="L79" s="428"/>
      <c r="M79" s="279"/>
      <c r="N79" s="264"/>
      <c r="O79" s="264"/>
      <c r="P79" s="264"/>
      <c r="Q79" s="264"/>
      <c r="R79" s="265"/>
      <c r="S79" s="264"/>
    </row>
    <row r="80" spans="1:19" ht="10.15" customHeight="1">
      <c r="B80" s="15"/>
      <c r="Q80" s="264"/>
      <c r="R80" s="16"/>
    </row>
    <row r="81" spans="1:19" s="339" customFormat="1" ht="10.15" customHeight="1">
      <c r="A81" s="264"/>
      <c r="B81" s="266"/>
      <c r="C81" s="298">
        <v>3</v>
      </c>
      <c r="D81" s="299" t="s">
        <v>595</v>
      </c>
      <c r="E81" s="299"/>
      <c r="F81" s="299"/>
      <c r="G81" s="299"/>
      <c r="H81" s="298"/>
      <c r="I81" s="298"/>
      <c r="J81" s="298"/>
      <c r="K81" s="298"/>
      <c r="L81" s="298"/>
      <c r="M81" s="298"/>
      <c r="N81" s="298"/>
      <c r="O81" s="298"/>
      <c r="P81" s="298"/>
      <c r="Q81" s="298"/>
      <c r="R81" s="265"/>
      <c r="S81" s="264"/>
    </row>
    <row r="82" spans="1:19" ht="10.15" customHeight="1">
      <c r="B82" s="15"/>
      <c r="H82" s="347"/>
      <c r="I82" s="347"/>
      <c r="J82" s="347"/>
      <c r="K82" s="347"/>
      <c r="L82" s="347"/>
      <c r="M82" s="347"/>
      <c r="N82" s="347"/>
      <c r="O82" s="347"/>
      <c r="P82" s="347"/>
      <c r="Q82" s="347"/>
      <c r="R82" s="16"/>
    </row>
    <row r="83" spans="1:19" s="339" customFormat="1" ht="10.15" customHeight="1">
      <c r="A83" s="264"/>
      <c r="B83" s="266"/>
      <c r="C83" s="264"/>
      <c r="D83" s="559" t="s">
        <v>536</v>
      </c>
      <c r="E83" s="560"/>
      <c r="F83" s="264"/>
      <c r="G83" s="565" t="s">
        <v>596</v>
      </c>
      <c r="H83" s="566"/>
      <c r="I83" s="566"/>
      <c r="J83" s="566"/>
      <c r="K83" s="566"/>
      <c r="L83" s="566"/>
      <c r="M83" s="566"/>
      <c r="N83" s="566"/>
      <c r="O83" s="566"/>
      <c r="P83" s="566"/>
      <c r="Q83" s="567"/>
      <c r="R83" s="265"/>
      <c r="S83" s="264"/>
    </row>
    <row r="84" spans="1:19" s="340" customFormat="1" ht="10.15" customHeight="1">
      <c r="A84" s="260"/>
      <c r="B84" s="262"/>
      <c r="C84" s="260"/>
      <c r="D84" s="561"/>
      <c r="E84" s="562"/>
      <c r="F84" s="260"/>
      <c r="G84" s="263">
        <v>13</v>
      </c>
      <c r="H84" s="263">
        <v>14</v>
      </c>
      <c r="I84" s="263">
        <v>15</v>
      </c>
      <c r="J84" s="263">
        <v>16</v>
      </c>
      <c r="K84" s="263">
        <v>17</v>
      </c>
      <c r="L84" s="263">
        <v>18</v>
      </c>
      <c r="M84" s="263">
        <v>19</v>
      </c>
      <c r="N84" s="263">
        <v>20</v>
      </c>
      <c r="O84" s="263">
        <v>21</v>
      </c>
      <c r="P84" s="263">
        <v>22</v>
      </c>
      <c r="Q84" s="278" t="s">
        <v>700</v>
      </c>
      <c r="R84" s="261"/>
      <c r="S84" s="260"/>
    </row>
    <row r="85" spans="1:19" s="340" customFormat="1" ht="30.6" customHeight="1">
      <c r="A85" s="260"/>
      <c r="B85" s="262"/>
      <c r="C85" s="260"/>
      <c r="D85" s="563"/>
      <c r="E85" s="564"/>
      <c r="F85" s="275"/>
      <c r="G85" s="297" t="s">
        <v>471</v>
      </c>
      <c r="H85" s="297" t="s">
        <v>472</v>
      </c>
      <c r="I85" s="297" t="s">
        <v>601</v>
      </c>
      <c r="J85" s="297" t="s">
        <v>602</v>
      </c>
      <c r="K85" s="297" t="s">
        <v>473</v>
      </c>
      <c r="L85" s="297" t="s">
        <v>474</v>
      </c>
      <c r="M85" s="297" t="s">
        <v>558</v>
      </c>
      <c r="N85" s="297" t="s">
        <v>559</v>
      </c>
      <c r="O85" s="297" t="s">
        <v>560</v>
      </c>
      <c r="P85" s="297" t="s">
        <v>561</v>
      </c>
      <c r="Q85" s="245" t="s">
        <v>697</v>
      </c>
      <c r="R85" s="261"/>
      <c r="S85" s="260"/>
    </row>
    <row r="86" spans="1:19" s="339" customFormat="1" ht="10.15" customHeight="1">
      <c r="A86" s="264"/>
      <c r="B86" s="266"/>
      <c r="C86" s="264"/>
      <c r="D86" s="277"/>
      <c r="E86" s="276"/>
      <c r="F86" s="275"/>
      <c r="G86" s="274" t="s">
        <v>54</v>
      </c>
      <c r="H86" s="274" t="s">
        <v>54</v>
      </c>
      <c r="I86" s="274" t="s">
        <v>54</v>
      </c>
      <c r="J86" s="274" t="s">
        <v>54</v>
      </c>
      <c r="K86" s="274" t="s">
        <v>54</v>
      </c>
      <c r="L86" s="274" t="s">
        <v>54</v>
      </c>
      <c r="M86" s="274" t="s">
        <v>54</v>
      </c>
      <c r="N86" s="274" t="s">
        <v>54</v>
      </c>
      <c r="O86" s="274" t="s">
        <v>54</v>
      </c>
      <c r="P86" s="274" t="s">
        <v>54</v>
      </c>
      <c r="Q86" s="352" t="s">
        <v>447</v>
      </c>
      <c r="R86" s="265"/>
      <c r="S86" s="264"/>
    </row>
    <row r="87" spans="1:19" s="339" customFormat="1" ht="10.15" customHeight="1">
      <c r="A87" s="264"/>
      <c r="B87" s="266"/>
      <c r="C87" s="264"/>
      <c r="D87" s="273" t="s">
        <v>448</v>
      </c>
      <c r="E87" s="294"/>
      <c r="F87" s="275"/>
      <c r="G87" s="296"/>
      <c r="H87" s="296"/>
      <c r="I87" s="296"/>
      <c r="J87" s="296"/>
      <c r="K87" s="296"/>
      <c r="L87" s="296"/>
      <c r="M87" s="296"/>
      <c r="N87" s="296"/>
      <c r="O87" s="296"/>
      <c r="P87" s="296"/>
      <c r="Q87" s="353"/>
      <c r="R87" s="265"/>
      <c r="S87" s="264"/>
    </row>
    <row r="88" spans="1:19" s="339" customFormat="1" ht="10.15" customHeight="1">
      <c r="A88" s="264"/>
      <c r="B88" s="266"/>
      <c r="C88" s="264"/>
      <c r="D88" s="273" t="s">
        <v>449</v>
      </c>
      <c r="E88" s="294"/>
      <c r="F88" s="275"/>
      <c r="G88" s="422">
        <f t="shared" ref="G88:P88" si="0">SUM(G90:G91,G93:G98,G100:G101,G103:G104)</f>
        <v>0</v>
      </c>
      <c r="H88" s="422">
        <f t="shared" si="0"/>
        <v>0</v>
      </c>
      <c r="I88" s="422">
        <f t="shared" si="0"/>
        <v>0</v>
      </c>
      <c r="J88" s="422">
        <f t="shared" si="0"/>
        <v>0</v>
      </c>
      <c r="K88" s="422">
        <f t="shared" si="0"/>
        <v>0</v>
      </c>
      <c r="L88" s="422">
        <f t="shared" si="0"/>
        <v>0</v>
      </c>
      <c r="M88" s="422">
        <f t="shared" si="0"/>
        <v>0</v>
      </c>
      <c r="N88" s="422">
        <f t="shared" si="0"/>
        <v>0</v>
      </c>
      <c r="O88" s="422">
        <f t="shared" si="0"/>
        <v>0</v>
      </c>
      <c r="P88" s="422">
        <f t="shared" si="0"/>
        <v>0</v>
      </c>
      <c r="Q88" s="384"/>
      <c r="R88" s="265"/>
      <c r="S88" s="264"/>
    </row>
    <row r="89" spans="1:19" s="339" customFormat="1" ht="10.15" customHeight="1">
      <c r="A89" s="264"/>
      <c r="B89" s="266"/>
      <c r="C89" s="264"/>
      <c r="D89" s="295" t="s">
        <v>450</v>
      </c>
      <c r="E89" s="294"/>
      <c r="F89" s="275"/>
      <c r="G89" s="422">
        <f t="shared" ref="G89:P89" si="1">SUM(G90:G91)</f>
        <v>0</v>
      </c>
      <c r="H89" s="422">
        <f t="shared" si="1"/>
        <v>0</v>
      </c>
      <c r="I89" s="422">
        <f t="shared" si="1"/>
        <v>0</v>
      </c>
      <c r="J89" s="422">
        <f t="shared" si="1"/>
        <v>0</v>
      </c>
      <c r="K89" s="422">
        <f t="shared" si="1"/>
        <v>0</v>
      </c>
      <c r="L89" s="422">
        <f t="shared" si="1"/>
        <v>0</v>
      </c>
      <c r="M89" s="422">
        <f t="shared" si="1"/>
        <v>0</v>
      </c>
      <c r="N89" s="422">
        <f t="shared" si="1"/>
        <v>0</v>
      </c>
      <c r="O89" s="422">
        <f t="shared" si="1"/>
        <v>0</v>
      </c>
      <c r="P89" s="422">
        <f t="shared" si="1"/>
        <v>0</v>
      </c>
      <c r="Q89" s="384"/>
      <c r="R89" s="265"/>
      <c r="S89" s="264"/>
    </row>
    <row r="90" spans="1:19" s="339" customFormat="1" ht="10.15" customHeight="1">
      <c r="A90" s="264"/>
      <c r="B90" s="266"/>
      <c r="C90" s="264"/>
      <c r="D90" s="293" t="s">
        <v>451</v>
      </c>
      <c r="E90" s="287"/>
      <c r="F90" s="264"/>
      <c r="G90" s="423"/>
      <c r="H90" s="423"/>
      <c r="I90" s="423"/>
      <c r="J90" s="423"/>
      <c r="K90" s="423"/>
      <c r="L90" s="423"/>
      <c r="M90" s="423"/>
      <c r="N90" s="423"/>
      <c r="O90" s="423"/>
      <c r="P90" s="423"/>
      <c r="Q90" s="354"/>
      <c r="R90" s="265"/>
      <c r="S90" s="264"/>
    </row>
    <row r="91" spans="1:19" s="339" customFormat="1" ht="10.15" customHeight="1">
      <c r="A91" s="264"/>
      <c r="B91" s="266"/>
      <c r="C91" s="264"/>
      <c r="D91" s="293" t="s">
        <v>452</v>
      </c>
      <c r="E91" s="287"/>
      <c r="F91" s="264"/>
      <c r="G91" s="423"/>
      <c r="H91" s="423"/>
      <c r="I91" s="423"/>
      <c r="J91" s="423"/>
      <c r="K91" s="423"/>
      <c r="L91" s="423"/>
      <c r="M91" s="423"/>
      <c r="N91" s="423"/>
      <c r="O91" s="423"/>
      <c r="P91" s="423"/>
      <c r="Q91" s="354"/>
      <c r="R91" s="265"/>
      <c r="S91" s="264"/>
    </row>
    <row r="92" spans="1:19" s="339" customFormat="1" ht="10.15" customHeight="1">
      <c r="A92" s="264"/>
      <c r="B92" s="266"/>
      <c r="C92" s="264"/>
      <c r="D92" s="292" t="s">
        <v>453</v>
      </c>
      <c r="E92" s="287"/>
      <c r="F92" s="264"/>
      <c r="G92" s="424">
        <f t="shared" ref="G92:P92" si="2">SUM(G93:G94)</f>
        <v>0</v>
      </c>
      <c r="H92" s="424">
        <f t="shared" si="2"/>
        <v>0</v>
      </c>
      <c r="I92" s="424">
        <f t="shared" si="2"/>
        <v>0</v>
      </c>
      <c r="J92" s="424">
        <f t="shared" si="2"/>
        <v>0</v>
      </c>
      <c r="K92" s="424">
        <f t="shared" si="2"/>
        <v>0</v>
      </c>
      <c r="L92" s="424">
        <f t="shared" si="2"/>
        <v>0</v>
      </c>
      <c r="M92" s="424">
        <f t="shared" si="2"/>
        <v>0</v>
      </c>
      <c r="N92" s="424">
        <f t="shared" si="2"/>
        <v>0</v>
      </c>
      <c r="O92" s="424">
        <f t="shared" si="2"/>
        <v>0</v>
      </c>
      <c r="P92" s="424">
        <f t="shared" si="2"/>
        <v>0</v>
      </c>
      <c r="Q92" s="385"/>
      <c r="R92" s="265"/>
      <c r="S92" s="264"/>
    </row>
    <row r="93" spans="1:19" s="339" customFormat="1" ht="10.15" customHeight="1">
      <c r="A93" s="264"/>
      <c r="B93" s="266"/>
      <c r="C93" s="264"/>
      <c r="D93" s="288" t="s">
        <v>454</v>
      </c>
      <c r="E93" s="287"/>
      <c r="F93" s="264"/>
      <c r="G93" s="423"/>
      <c r="H93" s="423"/>
      <c r="I93" s="423"/>
      <c r="J93" s="423"/>
      <c r="K93" s="423"/>
      <c r="L93" s="423"/>
      <c r="M93" s="423"/>
      <c r="N93" s="423"/>
      <c r="O93" s="423"/>
      <c r="P93" s="423"/>
      <c r="Q93" s="354"/>
      <c r="R93" s="265"/>
      <c r="S93" s="264"/>
    </row>
    <row r="94" spans="1:19" s="339" customFormat="1" ht="10.15" customHeight="1">
      <c r="A94" s="264"/>
      <c r="B94" s="266"/>
      <c r="C94" s="264"/>
      <c r="D94" s="288" t="s">
        <v>455</v>
      </c>
      <c r="E94" s="287"/>
      <c r="F94" s="264"/>
      <c r="G94" s="423"/>
      <c r="H94" s="423"/>
      <c r="I94" s="423"/>
      <c r="J94" s="423"/>
      <c r="K94" s="423"/>
      <c r="L94" s="423"/>
      <c r="M94" s="423"/>
      <c r="N94" s="423"/>
      <c r="O94" s="423"/>
      <c r="P94" s="423"/>
      <c r="Q94" s="354"/>
      <c r="R94" s="265"/>
      <c r="S94" s="264"/>
    </row>
    <row r="95" spans="1:19" s="339" customFormat="1" ht="10.15" customHeight="1">
      <c r="A95" s="264"/>
      <c r="B95" s="266"/>
      <c r="C95" s="264"/>
      <c r="D95" s="291" t="s">
        <v>456</v>
      </c>
      <c r="E95" s="287"/>
      <c r="F95" s="264"/>
      <c r="G95" s="423"/>
      <c r="H95" s="423"/>
      <c r="I95" s="423"/>
      <c r="J95" s="423"/>
      <c r="K95" s="423"/>
      <c r="L95" s="423"/>
      <c r="M95" s="423"/>
      <c r="N95" s="423"/>
      <c r="O95" s="423"/>
      <c r="P95" s="423"/>
      <c r="Q95" s="354"/>
      <c r="R95" s="265"/>
      <c r="S95" s="264"/>
    </row>
    <row r="96" spans="1:19" s="339" customFormat="1" ht="10.15" customHeight="1">
      <c r="A96" s="264"/>
      <c r="B96" s="266"/>
      <c r="C96" s="264"/>
      <c r="D96" s="291" t="s">
        <v>457</v>
      </c>
      <c r="E96" s="287"/>
      <c r="F96" s="264"/>
      <c r="G96" s="423"/>
      <c r="H96" s="423"/>
      <c r="I96" s="423"/>
      <c r="J96" s="423"/>
      <c r="K96" s="423"/>
      <c r="L96" s="423"/>
      <c r="M96" s="423"/>
      <c r="N96" s="423"/>
      <c r="O96" s="423"/>
      <c r="P96" s="423"/>
      <c r="Q96" s="354"/>
      <c r="R96" s="265"/>
      <c r="S96" s="264"/>
    </row>
    <row r="97" spans="1:19" s="339" customFormat="1" ht="10.15" customHeight="1">
      <c r="A97" s="264"/>
      <c r="B97" s="266"/>
      <c r="C97" s="264"/>
      <c r="D97" s="292" t="s">
        <v>458</v>
      </c>
      <c r="E97" s="287"/>
      <c r="F97" s="264"/>
      <c r="G97" s="423"/>
      <c r="H97" s="423"/>
      <c r="I97" s="423"/>
      <c r="J97" s="423"/>
      <c r="K97" s="423"/>
      <c r="L97" s="423"/>
      <c r="M97" s="423"/>
      <c r="N97" s="423"/>
      <c r="O97" s="423"/>
      <c r="P97" s="423"/>
      <c r="Q97" s="354"/>
      <c r="R97" s="265"/>
      <c r="S97" s="264"/>
    </row>
    <row r="98" spans="1:19" s="339" customFormat="1" ht="10.15" customHeight="1">
      <c r="A98" s="264"/>
      <c r="B98" s="266"/>
      <c r="C98" s="264"/>
      <c r="D98" s="292" t="s">
        <v>459</v>
      </c>
      <c r="E98" s="287"/>
      <c r="F98" s="264"/>
      <c r="G98" s="423"/>
      <c r="H98" s="423"/>
      <c r="I98" s="423"/>
      <c r="J98" s="423"/>
      <c r="K98" s="423"/>
      <c r="L98" s="423"/>
      <c r="M98" s="423"/>
      <c r="N98" s="423"/>
      <c r="O98" s="423"/>
      <c r="P98" s="423"/>
      <c r="Q98" s="354"/>
      <c r="R98" s="265"/>
      <c r="S98" s="264"/>
    </row>
    <row r="99" spans="1:19" s="339" customFormat="1" ht="10.15" customHeight="1">
      <c r="A99" s="264"/>
      <c r="B99" s="266"/>
      <c r="C99" s="264"/>
      <c r="D99" s="292" t="s">
        <v>460</v>
      </c>
      <c r="E99" s="287"/>
      <c r="F99" s="264"/>
      <c r="G99" s="424">
        <f t="shared" ref="G99:P99" si="3">SUM(G100:G101)</f>
        <v>0</v>
      </c>
      <c r="H99" s="424">
        <f t="shared" si="3"/>
        <v>0</v>
      </c>
      <c r="I99" s="424">
        <f t="shared" si="3"/>
        <v>0</v>
      </c>
      <c r="J99" s="424">
        <f t="shared" si="3"/>
        <v>0</v>
      </c>
      <c r="K99" s="424">
        <f t="shared" si="3"/>
        <v>0</v>
      </c>
      <c r="L99" s="424">
        <f t="shared" si="3"/>
        <v>0</v>
      </c>
      <c r="M99" s="424">
        <f t="shared" si="3"/>
        <v>0</v>
      </c>
      <c r="N99" s="424">
        <f t="shared" si="3"/>
        <v>0</v>
      </c>
      <c r="O99" s="424">
        <f t="shared" si="3"/>
        <v>0</v>
      </c>
      <c r="P99" s="424">
        <f t="shared" si="3"/>
        <v>0</v>
      </c>
      <c r="Q99" s="385"/>
      <c r="R99" s="265"/>
      <c r="S99" s="264"/>
    </row>
    <row r="100" spans="1:19" s="339" customFormat="1" ht="10.15" customHeight="1">
      <c r="A100" s="264"/>
      <c r="B100" s="266"/>
      <c r="C100" s="264"/>
      <c r="D100" s="288" t="s">
        <v>461</v>
      </c>
      <c r="E100" s="287"/>
      <c r="F100" s="264"/>
      <c r="G100" s="423"/>
      <c r="H100" s="423"/>
      <c r="I100" s="423"/>
      <c r="J100" s="423"/>
      <c r="K100" s="423"/>
      <c r="L100" s="423"/>
      <c r="M100" s="423"/>
      <c r="N100" s="423"/>
      <c r="O100" s="423"/>
      <c r="P100" s="423"/>
      <c r="Q100" s="354"/>
      <c r="R100" s="265"/>
      <c r="S100" s="264"/>
    </row>
    <row r="101" spans="1:19" s="339" customFormat="1" ht="10.15" customHeight="1">
      <c r="A101" s="264"/>
      <c r="B101" s="266"/>
      <c r="C101" s="264"/>
      <c r="D101" s="288" t="s">
        <v>462</v>
      </c>
      <c r="E101" s="287"/>
      <c r="F101" s="264"/>
      <c r="G101" s="423"/>
      <c r="H101" s="423"/>
      <c r="I101" s="423"/>
      <c r="J101" s="423"/>
      <c r="K101" s="423"/>
      <c r="L101" s="423"/>
      <c r="M101" s="423"/>
      <c r="N101" s="423"/>
      <c r="O101" s="423"/>
      <c r="P101" s="423"/>
      <c r="Q101" s="354"/>
      <c r="R101" s="265"/>
      <c r="S101" s="264"/>
    </row>
    <row r="102" spans="1:19" s="339" customFormat="1" ht="10.15" customHeight="1">
      <c r="A102" s="264"/>
      <c r="B102" s="266"/>
      <c r="C102" s="264"/>
      <c r="D102" s="291" t="s">
        <v>463</v>
      </c>
      <c r="E102" s="287"/>
      <c r="F102" s="264"/>
      <c r="G102" s="424">
        <f t="shared" ref="G102:P102" si="4">SUM(G103:G104)</f>
        <v>0</v>
      </c>
      <c r="H102" s="424">
        <f t="shared" si="4"/>
        <v>0</v>
      </c>
      <c r="I102" s="424">
        <f t="shared" si="4"/>
        <v>0</v>
      </c>
      <c r="J102" s="424">
        <f t="shared" si="4"/>
        <v>0</v>
      </c>
      <c r="K102" s="424">
        <f t="shared" si="4"/>
        <v>0</v>
      </c>
      <c r="L102" s="424">
        <f t="shared" si="4"/>
        <v>0</v>
      </c>
      <c r="M102" s="424">
        <f t="shared" si="4"/>
        <v>0</v>
      </c>
      <c r="N102" s="424">
        <f t="shared" si="4"/>
        <v>0</v>
      </c>
      <c r="O102" s="424">
        <f t="shared" si="4"/>
        <v>0</v>
      </c>
      <c r="P102" s="424">
        <f t="shared" si="4"/>
        <v>0</v>
      </c>
      <c r="Q102" s="385"/>
      <c r="R102" s="265"/>
      <c r="S102" s="264"/>
    </row>
    <row r="103" spans="1:19" s="339" customFormat="1" ht="10.15" customHeight="1">
      <c r="A103" s="264"/>
      <c r="B103" s="266"/>
      <c r="C103" s="264"/>
      <c r="D103" s="288" t="s">
        <v>464</v>
      </c>
      <c r="E103" s="287"/>
      <c r="F103" s="264"/>
      <c r="G103" s="423"/>
      <c r="H103" s="423"/>
      <c r="I103" s="423"/>
      <c r="J103" s="423"/>
      <c r="K103" s="423"/>
      <c r="L103" s="423"/>
      <c r="M103" s="423"/>
      <c r="N103" s="423"/>
      <c r="O103" s="423"/>
      <c r="P103" s="423"/>
      <c r="Q103" s="354"/>
      <c r="R103" s="265"/>
      <c r="S103" s="264"/>
    </row>
    <row r="104" spans="1:19" s="339" customFormat="1" ht="10.15" customHeight="1">
      <c r="A104" s="264"/>
      <c r="B104" s="266"/>
      <c r="C104" s="264"/>
      <c r="D104" s="284" t="s">
        <v>465</v>
      </c>
      <c r="E104" s="283"/>
      <c r="F104" s="264"/>
      <c r="G104" s="425"/>
      <c r="H104" s="425"/>
      <c r="I104" s="425"/>
      <c r="J104" s="425"/>
      <c r="K104" s="425"/>
      <c r="L104" s="425"/>
      <c r="M104" s="425"/>
      <c r="N104" s="425"/>
      <c r="O104" s="425"/>
      <c r="P104" s="425"/>
      <c r="Q104" s="355"/>
      <c r="R104" s="265"/>
      <c r="S104" s="264"/>
    </row>
    <row r="105" spans="1:19" s="339" customFormat="1" ht="10.15" customHeight="1">
      <c r="A105" s="264"/>
      <c r="B105" s="266"/>
      <c r="C105" s="264"/>
      <c r="D105" s="273" t="s">
        <v>466</v>
      </c>
      <c r="E105" s="272"/>
      <c r="F105" s="264"/>
      <c r="G105" s="427"/>
      <c r="H105" s="427"/>
      <c r="I105" s="427"/>
      <c r="J105" s="427"/>
      <c r="K105" s="427"/>
      <c r="L105" s="427"/>
      <c r="M105" s="427"/>
      <c r="N105" s="427"/>
      <c r="O105" s="427"/>
      <c r="P105" s="427"/>
      <c r="Q105" s="356"/>
      <c r="R105" s="265"/>
      <c r="S105" s="264"/>
    </row>
    <row r="106" spans="1:19" s="339" customFormat="1" ht="10.15" customHeight="1">
      <c r="A106" s="264"/>
      <c r="B106" s="266"/>
      <c r="C106" s="264"/>
      <c r="D106" s="270" t="s">
        <v>467</v>
      </c>
      <c r="E106" s="269"/>
      <c r="F106" s="264"/>
      <c r="G106" s="426"/>
      <c r="H106" s="426"/>
      <c r="I106" s="428"/>
      <c r="J106" s="428"/>
      <c r="K106" s="428"/>
      <c r="L106" s="428"/>
      <c r="M106" s="428"/>
      <c r="N106" s="428"/>
      <c r="O106" s="428"/>
      <c r="P106" s="428"/>
      <c r="Q106" s="280"/>
      <c r="R106" s="265"/>
      <c r="S106" s="264"/>
    </row>
    <row r="107" spans="1:19" ht="10.15" customHeight="1">
      <c r="B107" s="15"/>
      <c r="L107" s="264"/>
      <c r="M107" s="264"/>
      <c r="N107" s="264"/>
      <c r="O107" s="264"/>
      <c r="P107" s="264"/>
      <c r="Q107" s="264"/>
      <c r="R107" s="16"/>
    </row>
    <row r="108" spans="1:19" s="339" customFormat="1" ht="10.15" customHeight="1">
      <c r="A108" s="264"/>
      <c r="B108" s="266"/>
      <c r="C108" s="248">
        <v>4</v>
      </c>
      <c r="D108" s="247" t="s">
        <v>475</v>
      </c>
      <c r="E108" s="247"/>
      <c r="F108" s="247"/>
      <c r="G108" s="247"/>
      <c r="H108" s="246"/>
      <c r="I108" s="246"/>
      <c r="J108" s="246"/>
      <c r="K108" s="246"/>
      <c r="L108" s="246"/>
      <c r="M108" s="246"/>
      <c r="N108" s="246"/>
      <c r="O108" s="246"/>
      <c r="P108" s="246"/>
      <c r="Q108" s="246"/>
      <c r="R108" s="265"/>
      <c r="S108" s="264"/>
    </row>
    <row r="109" spans="1:19" ht="10.15" customHeight="1">
      <c r="B109" s="15"/>
      <c r="R109" s="16"/>
    </row>
    <row r="110" spans="1:19" s="340" customFormat="1" ht="10.15" customHeight="1">
      <c r="A110" s="260"/>
      <c r="B110" s="262"/>
      <c r="C110" s="260"/>
      <c r="D110" s="559" t="s">
        <v>536</v>
      </c>
      <c r="E110" s="560"/>
      <c r="F110" s="260"/>
      <c r="G110" s="568" t="s">
        <v>540</v>
      </c>
      <c r="H110" s="569"/>
      <c r="I110" s="570"/>
      <c r="J110" s="568" t="s">
        <v>539</v>
      </c>
      <c r="K110" s="569"/>
      <c r="L110" s="570"/>
      <c r="M110" s="260"/>
      <c r="N110" s="260"/>
      <c r="O110" s="260"/>
      <c r="P110" s="260"/>
      <c r="Q110" s="260"/>
      <c r="R110" s="261"/>
      <c r="S110" s="260"/>
    </row>
    <row r="111" spans="1:19" s="340" customFormat="1" ht="10.15" customHeight="1">
      <c r="A111" s="260"/>
      <c r="B111" s="262"/>
      <c r="C111" s="260"/>
      <c r="D111" s="561"/>
      <c r="E111" s="562"/>
      <c r="F111" s="260"/>
      <c r="G111" s="263">
        <v>24</v>
      </c>
      <c r="H111" s="263">
        <v>25</v>
      </c>
      <c r="I111" s="263">
        <v>26</v>
      </c>
      <c r="J111" s="263">
        <v>27</v>
      </c>
      <c r="K111" s="263">
        <v>28</v>
      </c>
      <c r="L111" s="263">
        <v>29</v>
      </c>
      <c r="M111" s="260"/>
      <c r="N111" s="260"/>
      <c r="O111" s="260"/>
      <c r="P111" s="260"/>
      <c r="Q111" s="260"/>
      <c r="R111" s="261"/>
      <c r="S111" s="260"/>
    </row>
    <row r="112" spans="1:19" s="340" customFormat="1" ht="10.15" customHeight="1">
      <c r="A112" s="260"/>
      <c r="B112" s="262"/>
      <c r="C112" s="260"/>
      <c r="D112" s="563"/>
      <c r="E112" s="564"/>
      <c r="F112" s="260"/>
      <c r="G112" s="245" t="s">
        <v>476</v>
      </c>
      <c r="H112" s="245" t="s">
        <v>477</v>
      </c>
      <c r="I112" s="245" t="s">
        <v>478</v>
      </c>
      <c r="J112" s="245" t="s">
        <v>476</v>
      </c>
      <c r="K112" s="245" t="s">
        <v>477</v>
      </c>
      <c r="L112" s="245" t="s">
        <v>478</v>
      </c>
      <c r="M112" s="260"/>
      <c r="N112" s="245" t="s">
        <v>479</v>
      </c>
      <c r="O112" s="260"/>
      <c r="P112" s="260"/>
      <c r="Q112" s="260"/>
      <c r="R112" s="261"/>
      <c r="S112" s="260"/>
    </row>
    <row r="113" spans="2:18" ht="10.15" customHeight="1">
      <c r="B113" s="15"/>
      <c r="D113" s="259"/>
      <c r="E113" s="258"/>
      <c r="G113" s="252" t="s">
        <v>399</v>
      </c>
      <c r="H113" s="252" t="s">
        <v>399</v>
      </c>
      <c r="I113" s="252" t="s">
        <v>399</v>
      </c>
      <c r="J113" s="252" t="s">
        <v>399</v>
      </c>
      <c r="K113" s="252" t="s">
        <v>399</v>
      </c>
      <c r="L113" s="252" t="s">
        <v>399</v>
      </c>
      <c r="N113" s="252"/>
      <c r="R113" s="16"/>
    </row>
    <row r="114" spans="2:18" ht="10.15" customHeight="1">
      <c r="B114" s="15"/>
      <c r="D114" s="273" t="s">
        <v>448</v>
      </c>
      <c r="E114" s="253"/>
      <c r="G114" s="257"/>
      <c r="H114" s="257"/>
      <c r="I114" s="257"/>
      <c r="J114" s="257"/>
      <c r="K114" s="257"/>
      <c r="L114" s="257"/>
      <c r="N114" s="257"/>
      <c r="R114" s="16"/>
    </row>
    <row r="115" spans="2:18" ht="10.15" customHeight="1">
      <c r="B115" s="15"/>
      <c r="D115" s="273" t="s">
        <v>449</v>
      </c>
      <c r="E115" s="253"/>
      <c r="G115" s="357"/>
      <c r="H115" s="357"/>
      <c r="I115" s="357"/>
      <c r="J115" s="357"/>
      <c r="K115" s="357"/>
      <c r="L115" s="357"/>
      <c r="N115" s="358"/>
      <c r="R115" s="16"/>
    </row>
    <row r="116" spans="2:18" ht="10.15" customHeight="1">
      <c r="B116" s="15"/>
      <c r="D116" s="295" t="s">
        <v>450</v>
      </c>
      <c r="E116" s="253"/>
      <c r="G116" s="357"/>
      <c r="H116" s="357"/>
      <c r="I116" s="357"/>
      <c r="J116" s="357"/>
      <c r="K116" s="357"/>
      <c r="L116" s="357"/>
      <c r="N116" s="358"/>
      <c r="R116" s="16"/>
    </row>
    <row r="117" spans="2:18" ht="10.15" customHeight="1">
      <c r="B117" s="15"/>
      <c r="D117" s="293" t="s">
        <v>451</v>
      </c>
      <c r="E117" s="256"/>
      <c r="G117" s="268"/>
      <c r="H117" s="268"/>
      <c r="I117" s="255">
        <f>IF($G36=0,0,1-G117-H117)</f>
        <v>0</v>
      </c>
      <c r="J117" s="268"/>
      <c r="K117" s="268"/>
      <c r="L117" s="255">
        <f>IF($G36=0,0,1-J117-K117)</f>
        <v>0</v>
      </c>
      <c r="N117" s="178" t="str">
        <f>IF(OR(I117&lt;0,L117&lt;0),"ERROR","OK")</f>
        <v>OK</v>
      </c>
      <c r="R117" s="16"/>
    </row>
    <row r="118" spans="2:18" ht="10.15" customHeight="1">
      <c r="B118" s="15"/>
      <c r="D118" s="293" t="s">
        <v>452</v>
      </c>
      <c r="E118" s="256"/>
      <c r="G118" s="268"/>
      <c r="H118" s="268"/>
      <c r="I118" s="255">
        <f>IF($G37=0,0,1-G118-H118)</f>
        <v>0</v>
      </c>
      <c r="J118" s="268"/>
      <c r="K118" s="268"/>
      <c r="L118" s="255">
        <f>IF($G37=0,0,1-J118-K118)</f>
        <v>0</v>
      </c>
      <c r="N118" s="178" t="str">
        <f>IF(OR(I118&lt;0,L118&lt;0),"ERROR","OK")</f>
        <v>OK</v>
      </c>
      <c r="R118" s="16"/>
    </row>
    <row r="119" spans="2:18" ht="10.15" customHeight="1">
      <c r="B119" s="15"/>
      <c r="D119" s="292" t="s">
        <v>453</v>
      </c>
      <c r="E119" s="256"/>
      <c r="G119" s="357"/>
      <c r="H119" s="357"/>
      <c r="I119" s="357"/>
      <c r="J119" s="357"/>
      <c r="K119" s="357"/>
      <c r="L119" s="357"/>
      <c r="N119" s="358"/>
      <c r="R119" s="16"/>
    </row>
    <row r="120" spans="2:18" ht="10.15" customHeight="1">
      <c r="B120" s="15"/>
      <c r="D120" s="288" t="s">
        <v>454</v>
      </c>
      <c r="E120" s="256"/>
      <c r="G120" s="268"/>
      <c r="H120" s="268"/>
      <c r="I120" s="255">
        <f t="shared" ref="I120:I125" si="5">IF($G39=0,0,1-G120-H120)</f>
        <v>0</v>
      </c>
      <c r="J120" s="268"/>
      <c r="K120" s="268"/>
      <c r="L120" s="255">
        <f t="shared" ref="L120:L125" si="6">IF($G39=0,0,1-J120-K120)</f>
        <v>0</v>
      </c>
      <c r="N120" s="178" t="str">
        <f t="shared" ref="N120:N125" si="7">IF(OR(I120&lt;0,L120&lt;0),"ERROR","OK")</f>
        <v>OK</v>
      </c>
      <c r="R120" s="16"/>
    </row>
    <row r="121" spans="2:18" ht="10.15" customHeight="1">
      <c r="B121" s="15"/>
      <c r="D121" s="288" t="s">
        <v>455</v>
      </c>
      <c r="E121" s="256"/>
      <c r="G121" s="268"/>
      <c r="H121" s="268"/>
      <c r="I121" s="255">
        <f t="shared" si="5"/>
        <v>0</v>
      </c>
      <c r="J121" s="268"/>
      <c r="K121" s="268"/>
      <c r="L121" s="255">
        <f t="shared" si="6"/>
        <v>0</v>
      </c>
      <c r="N121" s="178" t="str">
        <f t="shared" si="7"/>
        <v>OK</v>
      </c>
      <c r="R121" s="16"/>
    </row>
    <row r="122" spans="2:18" ht="10.15" customHeight="1">
      <c r="B122" s="15"/>
      <c r="D122" s="291" t="s">
        <v>456</v>
      </c>
      <c r="E122" s="256"/>
      <c r="G122" s="268"/>
      <c r="H122" s="268"/>
      <c r="I122" s="255">
        <f t="shared" si="5"/>
        <v>0</v>
      </c>
      <c r="J122" s="268"/>
      <c r="K122" s="268"/>
      <c r="L122" s="255">
        <f t="shared" si="6"/>
        <v>0</v>
      </c>
      <c r="N122" s="178" t="str">
        <f t="shared" si="7"/>
        <v>OK</v>
      </c>
      <c r="R122" s="16"/>
    </row>
    <row r="123" spans="2:18" ht="10.15" customHeight="1">
      <c r="B123" s="15"/>
      <c r="D123" s="291" t="s">
        <v>457</v>
      </c>
      <c r="E123" s="256"/>
      <c r="G123" s="268"/>
      <c r="H123" s="268"/>
      <c r="I123" s="255">
        <f t="shared" si="5"/>
        <v>0</v>
      </c>
      <c r="J123" s="268"/>
      <c r="K123" s="268"/>
      <c r="L123" s="255">
        <f t="shared" si="6"/>
        <v>0</v>
      </c>
      <c r="N123" s="178" t="str">
        <f t="shared" si="7"/>
        <v>OK</v>
      </c>
      <c r="R123" s="16"/>
    </row>
    <row r="124" spans="2:18" ht="10.15" customHeight="1">
      <c r="B124" s="15"/>
      <c r="D124" s="292" t="s">
        <v>458</v>
      </c>
      <c r="E124" s="256"/>
      <c r="G124" s="268"/>
      <c r="H124" s="268"/>
      <c r="I124" s="255">
        <f t="shared" si="5"/>
        <v>0</v>
      </c>
      <c r="J124" s="268"/>
      <c r="K124" s="268"/>
      <c r="L124" s="255">
        <f t="shared" si="6"/>
        <v>0</v>
      </c>
      <c r="N124" s="178" t="str">
        <f t="shared" si="7"/>
        <v>OK</v>
      </c>
      <c r="R124" s="16"/>
    </row>
    <row r="125" spans="2:18" ht="10.15" customHeight="1">
      <c r="B125" s="15"/>
      <c r="D125" s="292" t="s">
        <v>459</v>
      </c>
      <c r="E125" s="256"/>
      <c r="G125" s="268"/>
      <c r="H125" s="268"/>
      <c r="I125" s="255">
        <f t="shared" si="5"/>
        <v>0</v>
      </c>
      <c r="J125" s="268"/>
      <c r="K125" s="268"/>
      <c r="L125" s="255">
        <f t="shared" si="6"/>
        <v>0</v>
      </c>
      <c r="N125" s="178" t="str">
        <f t="shared" si="7"/>
        <v>OK</v>
      </c>
      <c r="R125" s="16"/>
    </row>
    <row r="126" spans="2:18" ht="10.15" customHeight="1">
      <c r="B126" s="15"/>
      <c r="D126" s="292" t="s">
        <v>460</v>
      </c>
      <c r="E126" s="256"/>
      <c r="G126" s="357"/>
      <c r="H126" s="357"/>
      <c r="I126" s="357"/>
      <c r="J126" s="357"/>
      <c r="K126" s="357"/>
      <c r="L126" s="357"/>
      <c r="N126" s="358"/>
      <c r="R126" s="16"/>
    </row>
    <row r="127" spans="2:18" ht="10.15" customHeight="1">
      <c r="B127" s="15"/>
      <c r="D127" s="288" t="s">
        <v>461</v>
      </c>
      <c r="E127" s="256"/>
      <c r="G127" s="268"/>
      <c r="H127" s="268"/>
      <c r="I127" s="255">
        <f>IF($G46=0,0,1-G127-H127)</f>
        <v>0</v>
      </c>
      <c r="J127" s="268"/>
      <c r="K127" s="268"/>
      <c r="L127" s="255">
        <f>IF($G46=0,0,1-J127-K127)</f>
        <v>0</v>
      </c>
      <c r="N127" s="178" t="str">
        <f>IF(OR(I127&lt;0,L127&lt;0),"ERROR","OK")</f>
        <v>OK</v>
      </c>
      <c r="R127" s="16"/>
    </row>
    <row r="128" spans="2:18" ht="10.15" customHeight="1">
      <c r="B128" s="15"/>
      <c r="D128" s="288" t="s">
        <v>462</v>
      </c>
      <c r="E128" s="256"/>
      <c r="G128" s="268"/>
      <c r="H128" s="268"/>
      <c r="I128" s="255">
        <f>IF($G47=0,0,1-G128-H128)</f>
        <v>0</v>
      </c>
      <c r="J128" s="268"/>
      <c r="K128" s="268"/>
      <c r="L128" s="255">
        <f>IF($G47=0,0,1-J128-K128)</f>
        <v>0</v>
      </c>
      <c r="N128" s="178" t="str">
        <f>IF(OR(I128&lt;0,L128&lt;0),"ERROR","OK")</f>
        <v>OK</v>
      </c>
      <c r="R128" s="16"/>
    </row>
    <row r="129" spans="2:18" ht="10.15" customHeight="1">
      <c r="B129" s="15"/>
      <c r="D129" s="291" t="s">
        <v>463</v>
      </c>
      <c r="E129" s="256"/>
      <c r="G129" s="357"/>
      <c r="H129" s="357"/>
      <c r="I129" s="357"/>
      <c r="J129" s="357"/>
      <c r="K129" s="357"/>
      <c r="L129" s="357"/>
      <c r="N129" s="358"/>
      <c r="R129" s="16"/>
    </row>
    <row r="130" spans="2:18" ht="10.15" customHeight="1">
      <c r="B130" s="15"/>
      <c r="D130" s="288" t="s">
        <v>464</v>
      </c>
      <c r="E130" s="256"/>
      <c r="G130" s="268"/>
      <c r="H130" s="268"/>
      <c r="I130" s="255">
        <f>IF($G49=0,0,1-G130-H130)</f>
        <v>0</v>
      </c>
      <c r="J130" s="268"/>
      <c r="K130" s="268"/>
      <c r="L130" s="255">
        <f>IF($G49=0,0,1-J130-K130)</f>
        <v>0</v>
      </c>
      <c r="N130" s="178" t="str">
        <f>IF(OR(I130&lt;0,L130&lt;0),"ERROR","OK")</f>
        <v>OK</v>
      </c>
      <c r="R130" s="16"/>
    </row>
    <row r="131" spans="2:18" ht="10.15" customHeight="1">
      <c r="B131" s="15"/>
      <c r="D131" s="284" t="s">
        <v>465</v>
      </c>
      <c r="E131" s="254"/>
      <c r="G131" s="267"/>
      <c r="H131" s="267"/>
      <c r="I131" s="249">
        <f>IF($G50=0,0,1-G131-H131)</f>
        <v>0</v>
      </c>
      <c r="J131" s="267"/>
      <c r="K131" s="267"/>
      <c r="L131" s="249">
        <f>IF($G50=0,0,1-J131-K131)</f>
        <v>0</v>
      </c>
      <c r="N131" s="180" t="str">
        <f>IF(OR(I131&lt;0,L131&lt;0),"ERROR","OK")</f>
        <v>OK</v>
      </c>
      <c r="R131" s="16"/>
    </row>
    <row r="132" spans="2:18" ht="10.15" customHeight="1">
      <c r="B132" s="15"/>
      <c r="D132" s="273" t="s">
        <v>466</v>
      </c>
      <c r="E132" s="251"/>
      <c r="G132" s="359"/>
      <c r="H132" s="359"/>
      <c r="I132" s="359"/>
      <c r="J132" s="359"/>
      <c r="K132" s="359"/>
      <c r="L132" s="359"/>
      <c r="N132" s="359"/>
      <c r="R132" s="16"/>
    </row>
    <row r="133" spans="2:18" ht="10.15" customHeight="1">
      <c r="B133" s="15"/>
      <c r="D133" s="270" t="s">
        <v>467</v>
      </c>
      <c r="E133" s="250"/>
      <c r="G133" s="386"/>
      <c r="H133" s="386"/>
      <c r="I133" s="386"/>
      <c r="J133" s="386"/>
      <c r="K133" s="386"/>
      <c r="L133" s="386"/>
      <c r="N133" s="387"/>
      <c r="R133" s="16"/>
    </row>
    <row r="134" spans="2:18" ht="10.15" customHeight="1">
      <c r="B134" s="15"/>
      <c r="R134" s="16"/>
    </row>
    <row r="135" spans="2:18" ht="10.15" customHeight="1">
      <c r="B135" s="15"/>
      <c r="C135" s="248">
        <v>5</v>
      </c>
      <c r="D135" s="247" t="s">
        <v>566</v>
      </c>
      <c r="E135" s="247"/>
      <c r="F135" s="247"/>
      <c r="G135" s="247"/>
      <c r="H135" s="246"/>
      <c r="I135" s="246"/>
      <c r="J135" s="246"/>
      <c r="K135" s="246"/>
      <c r="L135" s="246"/>
      <c r="M135" s="246"/>
      <c r="N135" s="246"/>
      <c r="O135" s="246"/>
      <c r="P135" s="246"/>
      <c r="Q135" s="246"/>
      <c r="R135" s="16"/>
    </row>
    <row r="136" spans="2:18" ht="10.15" customHeight="1">
      <c r="B136" s="15"/>
      <c r="G136" s="347"/>
      <c r="H136" s="347"/>
      <c r="I136" s="347"/>
      <c r="J136" s="347"/>
      <c r="K136" s="347"/>
      <c r="R136" s="16"/>
    </row>
    <row r="137" spans="2:18" ht="10.15" customHeight="1">
      <c r="B137" s="15"/>
      <c r="D137" s="571" t="s">
        <v>480</v>
      </c>
      <c r="E137" s="572"/>
      <c r="G137" s="245">
        <v>30</v>
      </c>
      <c r="H137" s="245">
        <v>31</v>
      </c>
      <c r="I137" s="245">
        <v>32</v>
      </c>
      <c r="J137" s="245">
        <v>33</v>
      </c>
      <c r="K137" s="568">
        <v>34</v>
      </c>
      <c r="L137" s="570"/>
      <c r="R137" s="16"/>
    </row>
    <row r="138" spans="2:18" ht="10.15" customHeight="1">
      <c r="B138" s="15"/>
      <c r="D138" s="573"/>
      <c r="E138" s="574"/>
      <c r="G138" s="245" t="s">
        <v>481</v>
      </c>
      <c r="H138" s="245" t="s">
        <v>692</v>
      </c>
      <c r="I138" s="245" t="s">
        <v>482</v>
      </c>
      <c r="J138" s="245" t="s">
        <v>483</v>
      </c>
      <c r="K138" s="568" t="s">
        <v>484</v>
      </c>
      <c r="L138" s="570"/>
      <c r="R138" s="16"/>
    </row>
    <row r="139" spans="2:18" ht="10.15" customHeight="1">
      <c r="B139" s="15"/>
      <c r="D139" s="39"/>
      <c r="E139" s="40"/>
      <c r="G139" s="98"/>
      <c r="H139" s="98"/>
      <c r="I139" s="98"/>
      <c r="J139" s="98"/>
      <c r="K139" s="577"/>
      <c r="L139" s="578"/>
      <c r="R139" s="16"/>
    </row>
    <row r="140" spans="2:18" ht="10.15" customHeight="1">
      <c r="B140" s="15"/>
      <c r="D140" s="160" t="s">
        <v>448</v>
      </c>
      <c r="E140" s="42"/>
      <c r="G140" s="360"/>
      <c r="H140" s="135"/>
      <c r="I140" s="135"/>
      <c r="J140" s="135"/>
      <c r="K140" s="579"/>
      <c r="L140" s="580"/>
      <c r="R140" s="16"/>
    </row>
    <row r="141" spans="2:18" ht="10.15" customHeight="1">
      <c r="B141" s="15"/>
      <c r="D141" s="581" t="s">
        <v>485</v>
      </c>
      <c r="E141" s="582"/>
      <c r="G141" s="407">
        <f>G34</f>
        <v>0</v>
      </c>
      <c r="H141" s="410"/>
      <c r="I141" s="441">
        <v>1</v>
      </c>
      <c r="J141" s="178" t="str">
        <f>IF(ABS(G141-H141)&lt;1,"OK","Please specify=&gt;")</f>
        <v>OK</v>
      </c>
      <c r="K141" s="583"/>
      <c r="L141" s="584"/>
      <c r="R141" s="16"/>
    </row>
    <row r="142" spans="2:18" ht="10.15" customHeight="1">
      <c r="B142" s="15"/>
      <c r="D142" s="581" t="s">
        <v>486</v>
      </c>
      <c r="E142" s="582"/>
      <c r="G142" s="407">
        <f>H34</f>
        <v>0</v>
      </c>
      <c r="H142" s="410"/>
      <c r="I142" s="441">
        <v>1</v>
      </c>
      <c r="J142" s="178" t="str">
        <f>IF(ABS(G142-H142)&lt;1,"OK","Please specify=&gt;")</f>
        <v>OK</v>
      </c>
      <c r="K142" s="583"/>
      <c r="L142" s="584"/>
      <c r="R142" s="16"/>
    </row>
    <row r="143" spans="2:18" ht="10.15" customHeight="1">
      <c r="B143" s="15"/>
      <c r="D143" s="575" t="s">
        <v>603</v>
      </c>
      <c r="E143" s="576"/>
      <c r="G143" s="408">
        <f>H88+J88</f>
        <v>0</v>
      </c>
      <c r="H143" s="411"/>
      <c r="I143" s="442">
        <v>1</v>
      </c>
      <c r="J143" s="180" t="str">
        <f>IF(ABS(G143-H143)&lt;1,"OK","Please specify=&gt;")</f>
        <v>OK</v>
      </c>
      <c r="K143" s="585"/>
      <c r="L143" s="586"/>
      <c r="R143" s="16"/>
    </row>
    <row r="144" spans="2:18" ht="10.15" customHeight="1" thickBot="1">
      <c r="B144" s="17"/>
      <c r="C144" s="18"/>
      <c r="D144" s="18"/>
      <c r="E144" s="18"/>
      <c r="F144" s="18"/>
      <c r="G144" s="18"/>
      <c r="H144" s="18"/>
      <c r="I144" s="18"/>
      <c r="J144" s="18"/>
      <c r="K144" s="18"/>
      <c r="L144" s="18"/>
      <c r="M144" s="18"/>
      <c r="N144" s="18"/>
      <c r="O144" s="18"/>
      <c r="P144" s="18"/>
      <c r="Q144" s="18"/>
      <c r="R144" s="19"/>
    </row>
    <row r="145" ht="10.15" customHeight="1"/>
    <row r="146" ht="10.15" customHeight="1"/>
    <row r="147" ht="10.15" customHeight="1"/>
    <row r="148" ht="10.15" customHeight="1"/>
    <row r="149" ht="10.15" customHeight="1"/>
  </sheetData>
  <protectedRanges>
    <protectedRange sqref="H141:H143 K141:L143" name="section_5"/>
    <protectedRange sqref="G117:H118 J117:K118 G120:H125 J120:K125 G127:H128 J127:K128 G130:H131 J130:K131" name="section_4"/>
    <protectedRange sqref="G90:Q91 G93:Q98 G100:Q101 G103:Q104 G106:H106" name="section_3"/>
    <protectedRange sqref="G63:M64 G66:M71 G73:M74 G76:M77" name="section_2"/>
    <protectedRange sqref="G36:K37 G39:K44 G46:K47 G49:K50 G52:H52" name="section_1"/>
  </protectedRanges>
  <mergeCells count="20">
    <mergeCell ref="D143:E143"/>
    <mergeCell ref="K139:L139"/>
    <mergeCell ref="K140:L140"/>
    <mergeCell ref="D141:E141"/>
    <mergeCell ref="K141:L141"/>
    <mergeCell ref="D142:E142"/>
    <mergeCell ref="K142:L142"/>
    <mergeCell ref="K143:L143"/>
    <mergeCell ref="D110:E112"/>
    <mergeCell ref="G110:I110"/>
    <mergeCell ref="J110:L110"/>
    <mergeCell ref="D137:E138"/>
    <mergeCell ref="K137:L137"/>
    <mergeCell ref="K138:L138"/>
    <mergeCell ref="D29:E31"/>
    <mergeCell ref="G29:K29"/>
    <mergeCell ref="D56:E58"/>
    <mergeCell ref="G56:M56"/>
    <mergeCell ref="D83:E85"/>
    <mergeCell ref="G83:Q83"/>
  </mergeCells>
  <phoneticPr fontId="22" type="noConversion"/>
  <conditionalFormatting sqref="G136:K136 G139:K143">
    <cfRule type="containsText" dxfId="178" priority="4" operator="containsText" text="ERROR">
      <formula>NOT(ISERROR(SEARCH("ERROR",G136)))</formula>
    </cfRule>
  </conditionalFormatting>
  <conditionalFormatting sqref="N115">
    <cfRule type="containsText" dxfId="177" priority="3" operator="containsText" text="ERROR">
      <formula>NOT(ISERROR(SEARCH("ERROR",N115)))</formula>
    </cfRule>
  </conditionalFormatting>
  <conditionalFormatting sqref="N116:N131">
    <cfRule type="containsText" dxfId="176" priority="2" operator="containsText" text="ERROR">
      <formula>NOT(ISERROR(SEARCH("ERROR",N116)))</formula>
    </cfRule>
  </conditionalFormatting>
  <conditionalFormatting sqref="N133">
    <cfRule type="containsText" dxfId="175" priority="1" operator="containsText" text="ERROR">
      <formula>NOT(ISERROR(SEARCH("ERROR",N133)))</formula>
    </cfRule>
  </conditionalFormatting>
  <dataValidations disablePrompts="1" count="1">
    <dataValidation type="list" allowBlank="1" showInputMessage="1" showErrorMessage="1" sqref="M63:M64 WVT983106:WVT983111 WLX983106:WLX983111 WCB983106:WCB983111 VSF983106:VSF983111 VIJ983106:VIJ983111 UYN983106:UYN983111 UOR983106:UOR983111 UEV983106:UEV983111 TUZ983106:TUZ983111 TLD983106:TLD983111 TBH983106:TBH983111 SRL983106:SRL983111 SHP983106:SHP983111 RXT983106:RXT983111 RNX983106:RNX983111 REB983106:REB983111 QUF983106:QUF983111 QKJ983106:QKJ983111 QAN983106:QAN983111 PQR983106:PQR983111 PGV983106:PGV983111 OWZ983106:OWZ983111 OND983106:OND983111 ODH983106:ODH983111 NTL983106:NTL983111 NJP983106:NJP983111 MZT983106:MZT983111 MPX983106:MPX983111 MGB983106:MGB983111 LWF983106:LWF983111 LMJ983106:LMJ983111 LCN983106:LCN983111 KSR983106:KSR983111 KIV983106:KIV983111 JYZ983106:JYZ983111 JPD983106:JPD983111 JFH983106:JFH983111 IVL983106:IVL983111 ILP983106:ILP983111 IBT983106:IBT983111 HRX983106:HRX983111 HIB983106:HIB983111 GYF983106:GYF983111 GOJ983106:GOJ983111 GEN983106:GEN983111 FUR983106:FUR983111 FKV983106:FKV983111 FAZ983106:FAZ983111 ERD983106:ERD983111 EHH983106:EHH983111 DXL983106:DXL983111 DNP983106:DNP983111 DDT983106:DDT983111 CTX983106:CTX983111 CKB983106:CKB983111 CAF983106:CAF983111 BQJ983106:BQJ983111 BGN983106:BGN983111 AWR983106:AWR983111 AMV983106:AMV983111 ACZ983106:ACZ983111 TD983106:TD983111 JH983106:JH983111 M983106:M983111 WVT917570:WVT917575 WLX917570:WLX917575 WCB917570:WCB917575 VSF917570:VSF917575 VIJ917570:VIJ917575 UYN917570:UYN917575 UOR917570:UOR917575 UEV917570:UEV917575 TUZ917570:TUZ917575 TLD917570:TLD917575 TBH917570:TBH917575 SRL917570:SRL917575 SHP917570:SHP917575 RXT917570:RXT917575 RNX917570:RNX917575 REB917570:REB917575 QUF917570:QUF917575 QKJ917570:QKJ917575 QAN917570:QAN917575 PQR917570:PQR917575 PGV917570:PGV917575 OWZ917570:OWZ917575 OND917570:OND917575 ODH917570:ODH917575 NTL917570:NTL917575 NJP917570:NJP917575 MZT917570:MZT917575 MPX917570:MPX917575 MGB917570:MGB917575 LWF917570:LWF917575 LMJ917570:LMJ917575 LCN917570:LCN917575 KSR917570:KSR917575 KIV917570:KIV917575 JYZ917570:JYZ917575 JPD917570:JPD917575 JFH917570:JFH917575 IVL917570:IVL917575 ILP917570:ILP917575 IBT917570:IBT917575 HRX917570:HRX917575 HIB917570:HIB917575 GYF917570:GYF917575 GOJ917570:GOJ917575 GEN917570:GEN917575 FUR917570:FUR917575 FKV917570:FKV917575 FAZ917570:FAZ917575 ERD917570:ERD917575 EHH917570:EHH917575 DXL917570:DXL917575 DNP917570:DNP917575 DDT917570:DDT917575 CTX917570:CTX917575 CKB917570:CKB917575 CAF917570:CAF917575 BQJ917570:BQJ917575 BGN917570:BGN917575 AWR917570:AWR917575 AMV917570:AMV917575 ACZ917570:ACZ917575 TD917570:TD917575 JH917570:JH917575 M917570:M917575 WVT852034:WVT852039 WLX852034:WLX852039 WCB852034:WCB852039 VSF852034:VSF852039 VIJ852034:VIJ852039 UYN852034:UYN852039 UOR852034:UOR852039 UEV852034:UEV852039 TUZ852034:TUZ852039 TLD852034:TLD852039 TBH852034:TBH852039 SRL852034:SRL852039 SHP852034:SHP852039 RXT852034:RXT852039 RNX852034:RNX852039 REB852034:REB852039 QUF852034:QUF852039 QKJ852034:QKJ852039 QAN852034:QAN852039 PQR852034:PQR852039 PGV852034:PGV852039 OWZ852034:OWZ852039 OND852034:OND852039 ODH852034:ODH852039 NTL852034:NTL852039 NJP852034:NJP852039 MZT852034:MZT852039 MPX852034:MPX852039 MGB852034:MGB852039 LWF852034:LWF852039 LMJ852034:LMJ852039 LCN852034:LCN852039 KSR852034:KSR852039 KIV852034:KIV852039 JYZ852034:JYZ852039 JPD852034:JPD852039 JFH852034:JFH852039 IVL852034:IVL852039 ILP852034:ILP852039 IBT852034:IBT852039 HRX852034:HRX852039 HIB852034:HIB852039 GYF852034:GYF852039 GOJ852034:GOJ852039 GEN852034:GEN852039 FUR852034:FUR852039 FKV852034:FKV852039 FAZ852034:FAZ852039 ERD852034:ERD852039 EHH852034:EHH852039 DXL852034:DXL852039 DNP852034:DNP852039 DDT852034:DDT852039 CTX852034:CTX852039 CKB852034:CKB852039 CAF852034:CAF852039 BQJ852034:BQJ852039 BGN852034:BGN852039 AWR852034:AWR852039 AMV852034:AMV852039 ACZ852034:ACZ852039 TD852034:TD852039 JH852034:JH852039 M852034:M852039 WVT786498:WVT786503 WLX786498:WLX786503 WCB786498:WCB786503 VSF786498:VSF786503 VIJ786498:VIJ786503 UYN786498:UYN786503 UOR786498:UOR786503 UEV786498:UEV786503 TUZ786498:TUZ786503 TLD786498:TLD786503 TBH786498:TBH786503 SRL786498:SRL786503 SHP786498:SHP786503 RXT786498:RXT786503 RNX786498:RNX786503 REB786498:REB786503 QUF786498:QUF786503 QKJ786498:QKJ786503 QAN786498:QAN786503 PQR786498:PQR786503 PGV786498:PGV786503 OWZ786498:OWZ786503 OND786498:OND786503 ODH786498:ODH786503 NTL786498:NTL786503 NJP786498:NJP786503 MZT786498:MZT786503 MPX786498:MPX786503 MGB786498:MGB786503 LWF786498:LWF786503 LMJ786498:LMJ786503 LCN786498:LCN786503 KSR786498:KSR786503 KIV786498:KIV786503 JYZ786498:JYZ786503 JPD786498:JPD786503 JFH786498:JFH786503 IVL786498:IVL786503 ILP786498:ILP786503 IBT786498:IBT786503 HRX786498:HRX786503 HIB786498:HIB786503 GYF786498:GYF786503 GOJ786498:GOJ786503 GEN786498:GEN786503 FUR786498:FUR786503 FKV786498:FKV786503 FAZ786498:FAZ786503 ERD786498:ERD786503 EHH786498:EHH786503 DXL786498:DXL786503 DNP786498:DNP786503 DDT786498:DDT786503 CTX786498:CTX786503 CKB786498:CKB786503 CAF786498:CAF786503 BQJ786498:BQJ786503 BGN786498:BGN786503 AWR786498:AWR786503 AMV786498:AMV786503 ACZ786498:ACZ786503 TD786498:TD786503 JH786498:JH786503 M786498:M786503 WVT720962:WVT720967 WLX720962:WLX720967 WCB720962:WCB720967 VSF720962:VSF720967 VIJ720962:VIJ720967 UYN720962:UYN720967 UOR720962:UOR720967 UEV720962:UEV720967 TUZ720962:TUZ720967 TLD720962:TLD720967 TBH720962:TBH720967 SRL720962:SRL720967 SHP720962:SHP720967 RXT720962:RXT720967 RNX720962:RNX720967 REB720962:REB720967 QUF720962:QUF720967 QKJ720962:QKJ720967 QAN720962:QAN720967 PQR720962:PQR720967 PGV720962:PGV720967 OWZ720962:OWZ720967 OND720962:OND720967 ODH720962:ODH720967 NTL720962:NTL720967 NJP720962:NJP720967 MZT720962:MZT720967 MPX720962:MPX720967 MGB720962:MGB720967 LWF720962:LWF720967 LMJ720962:LMJ720967 LCN720962:LCN720967 KSR720962:KSR720967 KIV720962:KIV720967 JYZ720962:JYZ720967 JPD720962:JPD720967 JFH720962:JFH720967 IVL720962:IVL720967 ILP720962:ILP720967 IBT720962:IBT720967 HRX720962:HRX720967 HIB720962:HIB720967 GYF720962:GYF720967 GOJ720962:GOJ720967 GEN720962:GEN720967 FUR720962:FUR720967 FKV720962:FKV720967 FAZ720962:FAZ720967 ERD720962:ERD720967 EHH720962:EHH720967 DXL720962:DXL720967 DNP720962:DNP720967 DDT720962:DDT720967 CTX720962:CTX720967 CKB720962:CKB720967 CAF720962:CAF720967 BQJ720962:BQJ720967 BGN720962:BGN720967 AWR720962:AWR720967 AMV720962:AMV720967 ACZ720962:ACZ720967 TD720962:TD720967 JH720962:JH720967 M720962:M720967 WVT655426:WVT655431 WLX655426:WLX655431 WCB655426:WCB655431 VSF655426:VSF655431 VIJ655426:VIJ655431 UYN655426:UYN655431 UOR655426:UOR655431 UEV655426:UEV655431 TUZ655426:TUZ655431 TLD655426:TLD655431 TBH655426:TBH655431 SRL655426:SRL655431 SHP655426:SHP655431 RXT655426:RXT655431 RNX655426:RNX655431 REB655426:REB655431 QUF655426:QUF655431 QKJ655426:QKJ655431 QAN655426:QAN655431 PQR655426:PQR655431 PGV655426:PGV655431 OWZ655426:OWZ655431 OND655426:OND655431 ODH655426:ODH655431 NTL655426:NTL655431 NJP655426:NJP655431 MZT655426:MZT655431 MPX655426:MPX655431 MGB655426:MGB655431 LWF655426:LWF655431 LMJ655426:LMJ655431 LCN655426:LCN655431 KSR655426:KSR655431 KIV655426:KIV655431 JYZ655426:JYZ655431 JPD655426:JPD655431 JFH655426:JFH655431 IVL655426:IVL655431 ILP655426:ILP655431 IBT655426:IBT655431 HRX655426:HRX655431 HIB655426:HIB655431 GYF655426:GYF655431 GOJ655426:GOJ655431 GEN655426:GEN655431 FUR655426:FUR655431 FKV655426:FKV655431 FAZ655426:FAZ655431 ERD655426:ERD655431 EHH655426:EHH655431 DXL655426:DXL655431 DNP655426:DNP655431 DDT655426:DDT655431 CTX655426:CTX655431 CKB655426:CKB655431 CAF655426:CAF655431 BQJ655426:BQJ655431 BGN655426:BGN655431 AWR655426:AWR655431 AMV655426:AMV655431 ACZ655426:ACZ655431 TD655426:TD655431 JH655426:JH655431 M655426:M655431 WVT589890:WVT589895 WLX589890:WLX589895 WCB589890:WCB589895 VSF589890:VSF589895 VIJ589890:VIJ589895 UYN589890:UYN589895 UOR589890:UOR589895 UEV589890:UEV589895 TUZ589890:TUZ589895 TLD589890:TLD589895 TBH589890:TBH589895 SRL589890:SRL589895 SHP589890:SHP589895 RXT589890:RXT589895 RNX589890:RNX589895 REB589890:REB589895 QUF589890:QUF589895 QKJ589890:QKJ589895 QAN589890:QAN589895 PQR589890:PQR589895 PGV589890:PGV589895 OWZ589890:OWZ589895 OND589890:OND589895 ODH589890:ODH589895 NTL589890:NTL589895 NJP589890:NJP589895 MZT589890:MZT589895 MPX589890:MPX589895 MGB589890:MGB589895 LWF589890:LWF589895 LMJ589890:LMJ589895 LCN589890:LCN589895 KSR589890:KSR589895 KIV589890:KIV589895 JYZ589890:JYZ589895 JPD589890:JPD589895 JFH589890:JFH589895 IVL589890:IVL589895 ILP589890:ILP589895 IBT589890:IBT589895 HRX589890:HRX589895 HIB589890:HIB589895 GYF589890:GYF589895 GOJ589890:GOJ589895 GEN589890:GEN589895 FUR589890:FUR589895 FKV589890:FKV589895 FAZ589890:FAZ589895 ERD589890:ERD589895 EHH589890:EHH589895 DXL589890:DXL589895 DNP589890:DNP589895 DDT589890:DDT589895 CTX589890:CTX589895 CKB589890:CKB589895 CAF589890:CAF589895 BQJ589890:BQJ589895 BGN589890:BGN589895 AWR589890:AWR589895 AMV589890:AMV589895 ACZ589890:ACZ589895 TD589890:TD589895 JH589890:JH589895 M589890:M589895 WVT524354:WVT524359 WLX524354:WLX524359 WCB524354:WCB524359 VSF524354:VSF524359 VIJ524354:VIJ524359 UYN524354:UYN524359 UOR524354:UOR524359 UEV524354:UEV524359 TUZ524354:TUZ524359 TLD524354:TLD524359 TBH524354:TBH524359 SRL524354:SRL524359 SHP524354:SHP524359 RXT524354:RXT524359 RNX524354:RNX524359 REB524354:REB524359 QUF524354:QUF524359 QKJ524354:QKJ524359 QAN524354:QAN524359 PQR524354:PQR524359 PGV524354:PGV524359 OWZ524354:OWZ524359 OND524354:OND524359 ODH524354:ODH524359 NTL524354:NTL524359 NJP524354:NJP524359 MZT524354:MZT524359 MPX524354:MPX524359 MGB524354:MGB524359 LWF524354:LWF524359 LMJ524354:LMJ524359 LCN524354:LCN524359 KSR524354:KSR524359 KIV524354:KIV524359 JYZ524354:JYZ524359 JPD524354:JPD524359 JFH524354:JFH524359 IVL524354:IVL524359 ILP524354:ILP524359 IBT524354:IBT524359 HRX524354:HRX524359 HIB524354:HIB524359 GYF524354:GYF524359 GOJ524354:GOJ524359 GEN524354:GEN524359 FUR524354:FUR524359 FKV524354:FKV524359 FAZ524354:FAZ524359 ERD524354:ERD524359 EHH524354:EHH524359 DXL524354:DXL524359 DNP524354:DNP524359 DDT524354:DDT524359 CTX524354:CTX524359 CKB524354:CKB524359 CAF524354:CAF524359 BQJ524354:BQJ524359 BGN524354:BGN524359 AWR524354:AWR524359 AMV524354:AMV524359 ACZ524354:ACZ524359 TD524354:TD524359 JH524354:JH524359 M524354:M524359 WVT458818:WVT458823 WLX458818:WLX458823 WCB458818:WCB458823 VSF458818:VSF458823 VIJ458818:VIJ458823 UYN458818:UYN458823 UOR458818:UOR458823 UEV458818:UEV458823 TUZ458818:TUZ458823 TLD458818:TLD458823 TBH458818:TBH458823 SRL458818:SRL458823 SHP458818:SHP458823 RXT458818:RXT458823 RNX458818:RNX458823 REB458818:REB458823 QUF458818:QUF458823 QKJ458818:QKJ458823 QAN458818:QAN458823 PQR458818:PQR458823 PGV458818:PGV458823 OWZ458818:OWZ458823 OND458818:OND458823 ODH458818:ODH458823 NTL458818:NTL458823 NJP458818:NJP458823 MZT458818:MZT458823 MPX458818:MPX458823 MGB458818:MGB458823 LWF458818:LWF458823 LMJ458818:LMJ458823 LCN458818:LCN458823 KSR458818:KSR458823 KIV458818:KIV458823 JYZ458818:JYZ458823 JPD458818:JPD458823 JFH458818:JFH458823 IVL458818:IVL458823 ILP458818:ILP458823 IBT458818:IBT458823 HRX458818:HRX458823 HIB458818:HIB458823 GYF458818:GYF458823 GOJ458818:GOJ458823 GEN458818:GEN458823 FUR458818:FUR458823 FKV458818:FKV458823 FAZ458818:FAZ458823 ERD458818:ERD458823 EHH458818:EHH458823 DXL458818:DXL458823 DNP458818:DNP458823 DDT458818:DDT458823 CTX458818:CTX458823 CKB458818:CKB458823 CAF458818:CAF458823 BQJ458818:BQJ458823 BGN458818:BGN458823 AWR458818:AWR458823 AMV458818:AMV458823 ACZ458818:ACZ458823 TD458818:TD458823 JH458818:JH458823 M458818:M458823 WVT393282:WVT393287 WLX393282:WLX393287 WCB393282:WCB393287 VSF393282:VSF393287 VIJ393282:VIJ393287 UYN393282:UYN393287 UOR393282:UOR393287 UEV393282:UEV393287 TUZ393282:TUZ393287 TLD393282:TLD393287 TBH393282:TBH393287 SRL393282:SRL393287 SHP393282:SHP393287 RXT393282:RXT393287 RNX393282:RNX393287 REB393282:REB393287 QUF393282:QUF393287 QKJ393282:QKJ393287 QAN393282:QAN393287 PQR393282:PQR393287 PGV393282:PGV393287 OWZ393282:OWZ393287 OND393282:OND393287 ODH393282:ODH393287 NTL393282:NTL393287 NJP393282:NJP393287 MZT393282:MZT393287 MPX393282:MPX393287 MGB393282:MGB393287 LWF393282:LWF393287 LMJ393282:LMJ393287 LCN393282:LCN393287 KSR393282:KSR393287 KIV393282:KIV393287 JYZ393282:JYZ393287 JPD393282:JPD393287 JFH393282:JFH393287 IVL393282:IVL393287 ILP393282:ILP393287 IBT393282:IBT393287 HRX393282:HRX393287 HIB393282:HIB393287 GYF393282:GYF393287 GOJ393282:GOJ393287 GEN393282:GEN393287 FUR393282:FUR393287 FKV393282:FKV393287 FAZ393282:FAZ393287 ERD393282:ERD393287 EHH393282:EHH393287 DXL393282:DXL393287 DNP393282:DNP393287 DDT393282:DDT393287 CTX393282:CTX393287 CKB393282:CKB393287 CAF393282:CAF393287 BQJ393282:BQJ393287 BGN393282:BGN393287 AWR393282:AWR393287 AMV393282:AMV393287 ACZ393282:ACZ393287 TD393282:TD393287 JH393282:JH393287 M393282:M393287 WVT327746:WVT327751 WLX327746:WLX327751 WCB327746:WCB327751 VSF327746:VSF327751 VIJ327746:VIJ327751 UYN327746:UYN327751 UOR327746:UOR327751 UEV327746:UEV327751 TUZ327746:TUZ327751 TLD327746:TLD327751 TBH327746:TBH327751 SRL327746:SRL327751 SHP327746:SHP327751 RXT327746:RXT327751 RNX327746:RNX327751 REB327746:REB327751 QUF327746:QUF327751 QKJ327746:QKJ327751 QAN327746:QAN327751 PQR327746:PQR327751 PGV327746:PGV327751 OWZ327746:OWZ327751 OND327746:OND327751 ODH327746:ODH327751 NTL327746:NTL327751 NJP327746:NJP327751 MZT327746:MZT327751 MPX327746:MPX327751 MGB327746:MGB327751 LWF327746:LWF327751 LMJ327746:LMJ327751 LCN327746:LCN327751 KSR327746:KSR327751 KIV327746:KIV327751 JYZ327746:JYZ327751 JPD327746:JPD327751 JFH327746:JFH327751 IVL327746:IVL327751 ILP327746:ILP327751 IBT327746:IBT327751 HRX327746:HRX327751 HIB327746:HIB327751 GYF327746:GYF327751 GOJ327746:GOJ327751 GEN327746:GEN327751 FUR327746:FUR327751 FKV327746:FKV327751 FAZ327746:FAZ327751 ERD327746:ERD327751 EHH327746:EHH327751 DXL327746:DXL327751 DNP327746:DNP327751 DDT327746:DDT327751 CTX327746:CTX327751 CKB327746:CKB327751 CAF327746:CAF327751 BQJ327746:BQJ327751 BGN327746:BGN327751 AWR327746:AWR327751 AMV327746:AMV327751 ACZ327746:ACZ327751 TD327746:TD327751 JH327746:JH327751 M327746:M327751 WVT262210:WVT262215 WLX262210:WLX262215 WCB262210:WCB262215 VSF262210:VSF262215 VIJ262210:VIJ262215 UYN262210:UYN262215 UOR262210:UOR262215 UEV262210:UEV262215 TUZ262210:TUZ262215 TLD262210:TLD262215 TBH262210:TBH262215 SRL262210:SRL262215 SHP262210:SHP262215 RXT262210:RXT262215 RNX262210:RNX262215 REB262210:REB262215 QUF262210:QUF262215 QKJ262210:QKJ262215 QAN262210:QAN262215 PQR262210:PQR262215 PGV262210:PGV262215 OWZ262210:OWZ262215 OND262210:OND262215 ODH262210:ODH262215 NTL262210:NTL262215 NJP262210:NJP262215 MZT262210:MZT262215 MPX262210:MPX262215 MGB262210:MGB262215 LWF262210:LWF262215 LMJ262210:LMJ262215 LCN262210:LCN262215 KSR262210:KSR262215 KIV262210:KIV262215 JYZ262210:JYZ262215 JPD262210:JPD262215 JFH262210:JFH262215 IVL262210:IVL262215 ILP262210:ILP262215 IBT262210:IBT262215 HRX262210:HRX262215 HIB262210:HIB262215 GYF262210:GYF262215 GOJ262210:GOJ262215 GEN262210:GEN262215 FUR262210:FUR262215 FKV262210:FKV262215 FAZ262210:FAZ262215 ERD262210:ERD262215 EHH262210:EHH262215 DXL262210:DXL262215 DNP262210:DNP262215 DDT262210:DDT262215 CTX262210:CTX262215 CKB262210:CKB262215 CAF262210:CAF262215 BQJ262210:BQJ262215 BGN262210:BGN262215 AWR262210:AWR262215 AMV262210:AMV262215 ACZ262210:ACZ262215 TD262210:TD262215 JH262210:JH262215 M262210:M262215 WVT196674:WVT196679 WLX196674:WLX196679 WCB196674:WCB196679 VSF196674:VSF196679 VIJ196674:VIJ196679 UYN196674:UYN196679 UOR196674:UOR196679 UEV196674:UEV196679 TUZ196674:TUZ196679 TLD196674:TLD196679 TBH196674:TBH196679 SRL196674:SRL196679 SHP196674:SHP196679 RXT196674:RXT196679 RNX196674:RNX196679 REB196674:REB196679 QUF196674:QUF196679 QKJ196674:QKJ196679 QAN196674:QAN196679 PQR196674:PQR196679 PGV196674:PGV196679 OWZ196674:OWZ196679 OND196674:OND196679 ODH196674:ODH196679 NTL196674:NTL196679 NJP196674:NJP196679 MZT196674:MZT196679 MPX196674:MPX196679 MGB196674:MGB196679 LWF196674:LWF196679 LMJ196674:LMJ196679 LCN196674:LCN196679 KSR196674:KSR196679 KIV196674:KIV196679 JYZ196674:JYZ196679 JPD196674:JPD196679 JFH196674:JFH196679 IVL196674:IVL196679 ILP196674:ILP196679 IBT196674:IBT196679 HRX196674:HRX196679 HIB196674:HIB196679 GYF196674:GYF196679 GOJ196674:GOJ196679 GEN196674:GEN196679 FUR196674:FUR196679 FKV196674:FKV196679 FAZ196674:FAZ196679 ERD196674:ERD196679 EHH196674:EHH196679 DXL196674:DXL196679 DNP196674:DNP196679 DDT196674:DDT196679 CTX196674:CTX196679 CKB196674:CKB196679 CAF196674:CAF196679 BQJ196674:BQJ196679 BGN196674:BGN196679 AWR196674:AWR196679 AMV196674:AMV196679 ACZ196674:ACZ196679 TD196674:TD196679 JH196674:JH196679 M196674:M196679 WVT131138:WVT131143 WLX131138:WLX131143 WCB131138:WCB131143 VSF131138:VSF131143 VIJ131138:VIJ131143 UYN131138:UYN131143 UOR131138:UOR131143 UEV131138:UEV131143 TUZ131138:TUZ131143 TLD131138:TLD131143 TBH131138:TBH131143 SRL131138:SRL131143 SHP131138:SHP131143 RXT131138:RXT131143 RNX131138:RNX131143 REB131138:REB131143 QUF131138:QUF131143 QKJ131138:QKJ131143 QAN131138:QAN131143 PQR131138:PQR131143 PGV131138:PGV131143 OWZ131138:OWZ131143 OND131138:OND131143 ODH131138:ODH131143 NTL131138:NTL131143 NJP131138:NJP131143 MZT131138:MZT131143 MPX131138:MPX131143 MGB131138:MGB131143 LWF131138:LWF131143 LMJ131138:LMJ131143 LCN131138:LCN131143 KSR131138:KSR131143 KIV131138:KIV131143 JYZ131138:JYZ131143 JPD131138:JPD131143 JFH131138:JFH131143 IVL131138:IVL131143 ILP131138:ILP131143 IBT131138:IBT131143 HRX131138:HRX131143 HIB131138:HIB131143 GYF131138:GYF131143 GOJ131138:GOJ131143 GEN131138:GEN131143 FUR131138:FUR131143 FKV131138:FKV131143 FAZ131138:FAZ131143 ERD131138:ERD131143 EHH131138:EHH131143 DXL131138:DXL131143 DNP131138:DNP131143 DDT131138:DDT131143 CTX131138:CTX131143 CKB131138:CKB131143 CAF131138:CAF131143 BQJ131138:BQJ131143 BGN131138:BGN131143 AWR131138:AWR131143 AMV131138:AMV131143 ACZ131138:ACZ131143 TD131138:TD131143 JH131138:JH131143 M131138:M131143 WVT65602:WVT65607 WLX65602:WLX65607 WCB65602:WCB65607 VSF65602:VSF65607 VIJ65602:VIJ65607 UYN65602:UYN65607 UOR65602:UOR65607 UEV65602:UEV65607 TUZ65602:TUZ65607 TLD65602:TLD65607 TBH65602:TBH65607 SRL65602:SRL65607 SHP65602:SHP65607 RXT65602:RXT65607 RNX65602:RNX65607 REB65602:REB65607 QUF65602:QUF65607 QKJ65602:QKJ65607 QAN65602:QAN65607 PQR65602:PQR65607 PGV65602:PGV65607 OWZ65602:OWZ65607 OND65602:OND65607 ODH65602:ODH65607 NTL65602:NTL65607 NJP65602:NJP65607 MZT65602:MZT65607 MPX65602:MPX65607 MGB65602:MGB65607 LWF65602:LWF65607 LMJ65602:LMJ65607 LCN65602:LCN65607 KSR65602:KSR65607 KIV65602:KIV65607 JYZ65602:JYZ65607 JPD65602:JPD65607 JFH65602:JFH65607 IVL65602:IVL65607 ILP65602:ILP65607 IBT65602:IBT65607 HRX65602:HRX65607 HIB65602:HIB65607 GYF65602:GYF65607 GOJ65602:GOJ65607 GEN65602:GEN65607 FUR65602:FUR65607 FKV65602:FKV65607 FAZ65602:FAZ65607 ERD65602:ERD65607 EHH65602:EHH65607 DXL65602:DXL65607 DNP65602:DNP65607 DDT65602:DDT65607 CTX65602:CTX65607 CKB65602:CKB65607 CAF65602:CAF65607 BQJ65602:BQJ65607 BGN65602:BGN65607 AWR65602:AWR65607 AMV65602:AMV65607 ACZ65602:ACZ65607 TD65602:TD65607 JH65602:JH65607 M65602:M65607 WVT66:WVT71 WLX66:WLX71 WCB66:WCB71 VSF66:VSF71 VIJ66:VIJ71 UYN66:UYN71 UOR66:UOR71 UEV66:UEV71 TUZ66:TUZ71 TLD66:TLD71 TBH66:TBH71 SRL66:SRL71 SHP66:SHP71 RXT66:RXT71 RNX66:RNX71 REB66:REB71 QUF66:QUF71 QKJ66:QKJ71 QAN66:QAN71 PQR66:PQR71 PGV66:PGV71 OWZ66:OWZ71 OND66:OND71 ODH66:ODH71 NTL66:NTL71 NJP66:NJP71 MZT66:MZT71 MPX66:MPX71 MGB66:MGB71 LWF66:LWF71 LMJ66:LMJ71 LCN66:LCN71 KSR66:KSR71 KIV66:KIV71 JYZ66:JYZ71 JPD66:JPD71 JFH66:JFH71 IVL66:IVL71 ILP66:ILP71 IBT66:IBT71 HRX66:HRX71 HIB66:HIB71 GYF66:GYF71 GOJ66:GOJ71 GEN66:GEN71 FUR66:FUR71 FKV66:FKV71 FAZ66:FAZ71 ERD66:ERD71 EHH66:EHH71 DXL66:DXL71 DNP66:DNP71 DDT66:DDT71 CTX66:CTX71 CKB66:CKB71 CAF66:CAF71 BQJ66:BQJ71 BGN66:BGN71 AWR66:AWR71 AMV66:AMV71 ACZ66:ACZ71 TD66:TD71 JH66:JH71 M66:M71 WVT983113:WVT983114 WLX983113:WLX983114 WCB983113:WCB983114 VSF983113:VSF983114 VIJ983113:VIJ983114 UYN983113:UYN983114 UOR983113:UOR983114 UEV983113:UEV983114 TUZ983113:TUZ983114 TLD983113:TLD983114 TBH983113:TBH983114 SRL983113:SRL983114 SHP983113:SHP983114 RXT983113:RXT983114 RNX983113:RNX983114 REB983113:REB983114 QUF983113:QUF983114 QKJ983113:QKJ983114 QAN983113:QAN983114 PQR983113:PQR983114 PGV983113:PGV983114 OWZ983113:OWZ983114 OND983113:OND983114 ODH983113:ODH983114 NTL983113:NTL983114 NJP983113:NJP983114 MZT983113:MZT983114 MPX983113:MPX983114 MGB983113:MGB983114 LWF983113:LWF983114 LMJ983113:LMJ983114 LCN983113:LCN983114 KSR983113:KSR983114 KIV983113:KIV983114 JYZ983113:JYZ983114 JPD983113:JPD983114 JFH983113:JFH983114 IVL983113:IVL983114 ILP983113:ILP983114 IBT983113:IBT983114 HRX983113:HRX983114 HIB983113:HIB983114 GYF983113:GYF983114 GOJ983113:GOJ983114 GEN983113:GEN983114 FUR983113:FUR983114 FKV983113:FKV983114 FAZ983113:FAZ983114 ERD983113:ERD983114 EHH983113:EHH983114 DXL983113:DXL983114 DNP983113:DNP983114 DDT983113:DDT983114 CTX983113:CTX983114 CKB983113:CKB983114 CAF983113:CAF983114 BQJ983113:BQJ983114 BGN983113:BGN983114 AWR983113:AWR983114 AMV983113:AMV983114 ACZ983113:ACZ983114 TD983113:TD983114 JH983113:JH983114 M983113:M983114 WVT917577:WVT917578 WLX917577:WLX917578 WCB917577:WCB917578 VSF917577:VSF917578 VIJ917577:VIJ917578 UYN917577:UYN917578 UOR917577:UOR917578 UEV917577:UEV917578 TUZ917577:TUZ917578 TLD917577:TLD917578 TBH917577:TBH917578 SRL917577:SRL917578 SHP917577:SHP917578 RXT917577:RXT917578 RNX917577:RNX917578 REB917577:REB917578 QUF917577:QUF917578 QKJ917577:QKJ917578 QAN917577:QAN917578 PQR917577:PQR917578 PGV917577:PGV917578 OWZ917577:OWZ917578 OND917577:OND917578 ODH917577:ODH917578 NTL917577:NTL917578 NJP917577:NJP917578 MZT917577:MZT917578 MPX917577:MPX917578 MGB917577:MGB917578 LWF917577:LWF917578 LMJ917577:LMJ917578 LCN917577:LCN917578 KSR917577:KSR917578 KIV917577:KIV917578 JYZ917577:JYZ917578 JPD917577:JPD917578 JFH917577:JFH917578 IVL917577:IVL917578 ILP917577:ILP917578 IBT917577:IBT917578 HRX917577:HRX917578 HIB917577:HIB917578 GYF917577:GYF917578 GOJ917577:GOJ917578 GEN917577:GEN917578 FUR917577:FUR917578 FKV917577:FKV917578 FAZ917577:FAZ917578 ERD917577:ERD917578 EHH917577:EHH917578 DXL917577:DXL917578 DNP917577:DNP917578 DDT917577:DDT917578 CTX917577:CTX917578 CKB917577:CKB917578 CAF917577:CAF917578 BQJ917577:BQJ917578 BGN917577:BGN917578 AWR917577:AWR917578 AMV917577:AMV917578 ACZ917577:ACZ917578 TD917577:TD917578 JH917577:JH917578 M917577:M917578 WVT852041:WVT852042 WLX852041:WLX852042 WCB852041:WCB852042 VSF852041:VSF852042 VIJ852041:VIJ852042 UYN852041:UYN852042 UOR852041:UOR852042 UEV852041:UEV852042 TUZ852041:TUZ852042 TLD852041:TLD852042 TBH852041:TBH852042 SRL852041:SRL852042 SHP852041:SHP852042 RXT852041:RXT852042 RNX852041:RNX852042 REB852041:REB852042 QUF852041:QUF852042 QKJ852041:QKJ852042 QAN852041:QAN852042 PQR852041:PQR852042 PGV852041:PGV852042 OWZ852041:OWZ852042 OND852041:OND852042 ODH852041:ODH852042 NTL852041:NTL852042 NJP852041:NJP852042 MZT852041:MZT852042 MPX852041:MPX852042 MGB852041:MGB852042 LWF852041:LWF852042 LMJ852041:LMJ852042 LCN852041:LCN852042 KSR852041:KSR852042 KIV852041:KIV852042 JYZ852041:JYZ852042 JPD852041:JPD852042 JFH852041:JFH852042 IVL852041:IVL852042 ILP852041:ILP852042 IBT852041:IBT852042 HRX852041:HRX852042 HIB852041:HIB852042 GYF852041:GYF852042 GOJ852041:GOJ852042 GEN852041:GEN852042 FUR852041:FUR852042 FKV852041:FKV852042 FAZ852041:FAZ852042 ERD852041:ERD852042 EHH852041:EHH852042 DXL852041:DXL852042 DNP852041:DNP852042 DDT852041:DDT852042 CTX852041:CTX852042 CKB852041:CKB852042 CAF852041:CAF852042 BQJ852041:BQJ852042 BGN852041:BGN852042 AWR852041:AWR852042 AMV852041:AMV852042 ACZ852041:ACZ852042 TD852041:TD852042 JH852041:JH852042 M852041:M852042 WVT786505:WVT786506 WLX786505:WLX786506 WCB786505:WCB786506 VSF786505:VSF786506 VIJ786505:VIJ786506 UYN786505:UYN786506 UOR786505:UOR786506 UEV786505:UEV786506 TUZ786505:TUZ786506 TLD786505:TLD786506 TBH786505:TBH786506 SRL786505:SRL786506 SHP786505:SHP786506 RXT786505:RXT786506 RNX786505:RNX786506 REB786505:REB786506 QUF786505:QUF786506 QKJ786505:QKJ786506 QAN786505:QAN786506 PQR786505:PQR786506 PGV786505:PGV786506 OWZ786505:OWZ786506 OND786505:OND786506 ODH786505:ODH786506 NTL786505:NTL786506 NJP786505:NJP786506 MZT786505:MZT786506 MPX786505:MPX786506 MGB786505:MGB786506 LWF786505:LWF786506 LMJ786505:LMJ786506 LCN786505:LCN786506 KSR786505:KSR786506 KIV786505:KIV786506 JYZ786505:JYZ786506 JPD786505:JPD786506 JFH786505:JFH786506 IVL786505:IVL786506 ILP786505:ILP786506 IBT786505:IBT786506 HRX786505:HRX786506 HIB786505:HIB786506 GYF786505:GYF786506 GOJ786505:GOJ786506 GEN786505:GEN786506 FUR786505:FUR786506 FKV786505:FKV786506 FAZ786505:FAZ786506 ERD786505:ERD786506 EHH786505:EHH786506 DXL786505:DXL786506 DNP786505:DNP786506 DDT786505:DDT786506 CTX786505:CTX786506 CKB786505:CKB786506 CAF786505:CAF786506 BQJ786505:BQJ786506 BGN786505:BGN786506 AWR786505:AWR786506 AMV786505:AMV786506 ACZ786505:ACZ786506 TD786505:TD786506 JH786505:JH786506 M786505:M786506 WVT720969:WVT720970 WLX720969:WLX720970 WCB720969:WCB720970 VSF720969:VSF720970 VIJ720969:VIJ720970 UYN720969:UYN720970 UOR720969:UOR720970 UEV720969:UEV720970 TUZ720969:TUZ720970 TLD720969:TLD720970 TBH720969:TBH720970 SRL720969:SRL720970 SHP720969:SHP720970 RXT720969:RXT720970 RNX720969:RNX720970 REB720969:REB720970 QUF720969:QUF720970 QKJ720969:QKJ720970 QAN720969:QAN720970 PQR720969:PQR720970 PGV720969:PGV720970 OWZ720969:OWZ720970 OND720969:OND720970 ODH720969:ODH720970 NTL720969:NTL720970 NJP720969:NJP720970 MZT720969:MZT720970 MPX720969:MPX720970 MGB720969:MGB720970 LWF720969:LWF720970 LMJ720969:LMJ720970 LCN720969:LCN720970 KSR720969:KSR720970 KIV720969:KIV720970 JYZ720969:JYZ720970 JPD720969:JPD720970 JFH720969:JFH720970 IVL720969:IVL720970 ILP720969:ILP720970 IBT720969:IBT720970 HRX720969:HRX720970 HIB720969:HIB720970 GYF720969:GYF720970 GOJ720969:GOJ720970 GEN720969:GEN720970 FUR720969:FUR720970 FKV720969:FKV720970 FAZ720969:FAZ720970 ERD720969:ERD720970 EHH720969:EHH720970 DXL720969:DXL720970 DNP720969:DNP720970 DDT720969:DDT720970 CTX720969:CTX720970 CKB720969:CKB720970 CAF720969:CAF720970 BQJ720969:BQJ720970 BGN720969:BGN720970 AWR720969:AWR720970 AMV720969:AMV720970 ACZ720969:ACZ720970 TD720969:TD720970 JH720969:JH720970 M720969:M720970 WVT655433:WVT655434 WLX655433:WLX655434 WCB655433:WCB655434 VSF655433:VSF655434 VIJ655433:VIJ655434 UYN655433:UYN655434 UOR655433:UOR655434 UEV655433:UEV655434 TUZ655433:TUZ655434 TLD655433:TLD655434 TBH655433:TBH655434 SRL655433:SRL655434 SHP655433:SHP655434 RXT655433:RXT655434 RNX655433:RNX655434 REB655433:REB655434 QUF655433:QUF655434 QKJ655433:QKJ655434 QAN655433:QAN655434 PQR655433:PQR655434 PGV655433:PGV655434 OWZ655433:OWZ655434 OND655433:OND655434 ODH655433:ODH655434 NTL655433:NTL655434 NJP655433:NJP655434 MZT655433:MZT655434 MPX655433:MPX655434 MGB655433:MGB655434 LWF655433:LWF655434 LMJ655433:LMJ655434 LCN655433:LCN655434 KSR655433:KSR655434 KIV655433:KIV655434 JYZ655433:JYZ655434 JPD655433:JPD655434 JFH655433:JFH655434 IVL655433:IVL655434 ILP655433:ILP655434 IBT655433:IBT655434 HRX655433:HRX655434 HIB655433:HIB655434 GYF655433:GYF655434 GOJ655433:GOJ655434 GEN655433:GEN655434 FUR655433:FUR655434 FKV655433:FKV655434 FAZ655433:FAZ655434 ERD655433:ERD655434 EHH655433:EHH655434 DXL655433:DXL655434 DNP655433:DNP655434 DDT655433:DDT655434 CTX655433:CTX655434 CKB655433:CKB655434 CAF655433:CAF655434 BQJ655433:BQJ655434 BGN655433:BGN655434 AWR655433:AWR655434 AMV655433:AMV655434 ACZ655433:ACZ655434 TD655433:TD655434 JH655433:JH655434 M655433:M655434 WVT589897:WVT589898 WLX589897:WLX589898 WCB589897:WCB589898 VSF589897:VSF589898 VIJ589897:VIJ589898 UYN589897:UYN589898 UOR589897:UOR589898 UEV589897:UEV589898 TUZ589897:TUZ589898 TLD589897:TLD589898 TBH589897:TBH589898 SRL589897:SRL589898 SHP589897:SHP589898 RXT589897:RXT589898 RNX589897:RNX589898 REB589897:REB589898 QUF589897:QUF589898 QKJ589897:QKJ589898 QAN589897:QAN589898 PQR589897:PQR589898 PGV589897:PGV589898 OWZ589897:OWZ589898 OND589897:OND589898 ODH589897:ODH589898 NTL589897:NTL589898 NJP589897:NJP589898 MZT589897:MZT589898 MPX589897:MPX589898 MGB589897:MGB589898 LWF589897:LWF589898 LMJ589897:LMJ589898 LCN589897:LCN589898 KSR589897:KSR589898 KIV589897:KIV589898 JYZ589897:JYZ589898 JPD589897:JPD589898 JFH589897:JFH589898 IVL589897:IVL589898 ILP589897:ILP589898 IBT589897:IBT589898 HRX589897:HRX589898 HIB589897:HIB589898 GYF589897:GYF589898 GOJ589897:GOJ589898 GEN589897:GEN589898 FUR589897:FUR589898 FKV589897:FKV589898 FAZ589897:FAZ589898 ERD589897:ERD589898 EHH589897:EHH589898 DXL589897:DXL589898 DNP589897:DNP589898 DDT589897:DDT589898 CTX589897:CTX589898 CKB589897:CKB589898 CAF589897:CAF589898 BQJ589897:BQJ589898 BGN589897:BGN589898 AWR589897:AWR589898 AMV589897:AMV589898 ACZ589897:ACZ589898 TD589897:TD589898 JH589897:JH589898 M589897:M589898 WVT524361:WVT524362 WLX524361:WLX524362 WCB524361:WCB524362 VSF524361:VSF524362 VIJ524361:VIJ524362 UYN524361:UYN524362 UOR524361:UOR524362 UEV524361:UEV524362 TUZ524361:TUZ524362 TLD524361:TLD524362 TBH524361:TBH524362 SRL524361:SRL524362 SHP524361:SHP524362 RXT524361:RXT524362 RNX524361:RNX524362 REB524361:REB524362 QUF524361:QUF524362 QKJ524361:QKJ524362 QAN524361:QAN524362 PQR524361:PQR524362 PGV524361:PGV524362 OWZ524361:OWZ524362 OND524361:OND524362 ODH524361:ODH524362 NTL524361:NTL524362 NJP524361:NJP524362 MZT524361:MZT524362 MPX524361:MPX524362 MGB524361:MGB524362 LWF524361:LWF524362 LMJ524361:LMJ524362 LCN524361:LCN524362 KSR524361:KSR524362 KIV524361:KIV524362 JYZ524361:JYZ524362 JPD524361:JPD524362 JFH524361:JFH524362 IVL524361:IVL524362 ILP524361:ILP524362 IBT524361:IBT524362 HRX524361:HRX524362 HIB524361:HIB524362 GYF524361:GYF524362 GOJ524361:GOJ524362 GEN524361:GEN524362 FUR524361:FUR524362 FKV524361:FKV524362 FAZ524361:FAZ524362 ERD524361:ERD524362 EHH524361:EHH524362 DXL524361:DXL524362 DNP524361:DNP524362 DDT524361:DDT524362 CTX524361:CTX524362 CKB524361:CKB524362 CAF524361:CAF524362 BQJ524361:BQJ524362 BGN524361:BGN524362 AWR524361:AWR524362 AMV524361:AMV524362 ACZ524361:ACZ524362 TD524361:TD524362 JH524361:JH524362 M524361:M524362 WVT458825:WVT458826 WLX458825:WLX458826 WCB458825:WCB458826 VSF458825:VSF458826 VIJ458825:VIJ458826 UYN458825:UYN458826 UOR458825:UOR458826 UEV458825:UEV458826 TUZ458825:TUZ458826 TLD458825:TLD458826 TBH458825:TBH458826 SRL458825:SRL458826 SHP458825:SHP458826 RXT458825:RXT458826 RNX458825:RNX458826 REB458825:REB458826 QUF458825:QUF458826 QKJ458825:QKJ458826 QAN458825:QAN458826 PQR458825:PQR458826 PGV458825:PGV458826 OWZ458825:OWZ458826 OND458825:OND458826 ODH458825:ODH458826 NTL458825:NTL458826 NJP458825:NJP458826 MZT458825:MZT458826 MPX458825:MPX458826 MGB458825:MGB458826 LWF458825:LWF458826 LMJ458825:LMJ458826 LCN458825:LCN458826 KSR458825:KSR458826 KIV458825:KIV458826 JYZ458825:JYZ458826 JPD458825:JPD458826 JFH458825:JFH458826 IVL458825:IVL458826 ILP458825:ILP458826 IBT458825:IBT458826 HRX458825:HRX458826 HIB458825:HIB458826 GYF458825:GYF458826 GOJ458825:GOJ458826 GEN458825:GEN458826 FUR458825:FUR458826 FKV458825:FKV458826 FAZ458825:FAZ458826 ERD458825:ERD458826 EHH458825:EHH458826 DXL458825:DXL458826 DNP458825:DNP458826 DDT458825:DDT458826 CTX458825:CTX458826 CKB458825:CKB458826 CAF458825:CAF458826 BQJ458825:BQJ458826 BGN458825:BGN458826 AWR458825:AWR458826 AMV458825:AMV458826 ACZ458825:ACZ458826 TD458825:TD458826 JH458825:JH458826 M458825:M458826 WVT393289:WVT393290 WLX393289:WLX393290 WCB393289:WCB393290 VSF393289:VSF393290 VIJ393289:VIJ393290 UYN393289:UYN393290 UOR393289:UOR393290 UEV393289:UEV393290 TUZ393289:TUZ393290 TLD393289:TLD393290 TBH393289:TBH393290 SRL393289:SRL393290 SHP393289:SHP393290 RXT393289:RXT393290 RNX393289:RNX393290 REB393289:REB393290 QUF393289:QUF393290 QKJ393289:QKJ393290 QAN393289:QAN393290 PQR393289:PQR393290 PGV393289:PGV393290 OWZ393289:OWZ393290 OND393289:OND393290 ODH393289:ODH393290 NTL393289:NTL393290 NJP393289:NJP393290 MZT393289:MZT393290 MPX393289:MPX393290 MGB393289:MGB393290 LWF393289:LWF393290 LMJ393289:LMJ393290 LCN393289:LCN393290 KSR393289:KSR393290 KIV393289:KIV393290 JYZ393289:JYZ393290 JPD393289:JPD393290 JFH393289:JFH393290 IVL393289:IVL393290 ILP393289:ILP393290 IBT393289:IBT393290 HRX393289:HRX393290 HIB393289:HIB393290 GYF393289:GYF393290 GOJ393289:GOJ393290 GEN393289:GEN393290 FUR393289:FUR393290 FKV393289:FKV393290 FAZ393289:FAZ393290 ERD393289:ERD393290 EHH393289:EHH393290 DXL393289:DXL393290 DNP393289:DNP393290 DDT393289:DDT393290 CTX393289:CTX393290 CKB393289:CKB393290 CAF393289:CAF393290 BQJ393289:BQJ393290 BGN393289:BGN393290 AWR393289:AWR393290 AMV393289:AMV393290 ACZ393289:ACZ393290 TD393289:TD393290 JH393289:JH393290 M393289:M393290 WVT327753:WVT327754 WLX327753:WLX327754 WCB327753:WCB327754 VSF327753:VSF327754 VIJ327753:VIJ327754 UYN327753:UYN327754 UOR327753:UOR327754 UEV327753:UEV327754 TUZ327753:TUZ327754 TLD327753:TLD327754 TBH327753:TBH327754 SRL327753:SRL327754 SHP327753:SHP327754 RXT327753:RXT327754 RNX327753:RNX327754 REB327753:REB327754 QUF327753:QUF327754 QKJ327753:QKJ327754 QAN327753:QAN327754 PQR327753:PQR327754 PGV327753:PGV327754 OWZ327753:OWZ327754 OND327753:OND327754 ODH327753:ODH327754 NTL327753:NTL327754 NJP327753:NJP327754 MZT327753:MZT327754 MPX327753:MPX327754 MGB327753:MGB327754 LWF327753:LWF327754 LMJ327753:LMJ327754 LCN327753:LCN327754 KSR327753:KSR327754 KIV327753:KIV327754 JYZ327753:JYZ327754 JPD327753:JPD327754 JFH327753:JFH327754 IVL327753:IVL327754 ILP327753:ILP327754 IBT327753:IBT327754 HRX327753:HRX327754 HIB327753:HIB327754 GYF327753:GYF327754 GOJ327753:GOJ327754 GEN327753:GEN327754 FUR327753:FUR327754 FKV327753:FKV327754 FAZ327753:FAZ327754 ERD327753:ERD327754 EHH327753:EHH327754 DXL327753:DXL327754 DNP327753:DNP327754 DDT327753:DDT327754 CTX327753:CTX327754 CKB327753:CKB327754 CAF327753:CAF327754 BQJ327753:BQJ327754 BGN327753:BGN327754 AWR327753:AWR327754 AMV327753:AMV327754 ACZ327753:ACZ327754 TD327753:TD327754 JH327753:JH327754 M327753:M327754 WVT262217:WVT262218 WLX262217:WLX262218 WCB262217:WCB262218 VSF262217:VSF262218 VIJ262217:VIJ262218 UYN262217:UYN262218 UOR262217:UOR262218 UEV262217:UEV262218 TUZ262217:TUZ262218 TLD262217:TLD262218 TBH262217:TBH262218 SRL262217:SRL262218 SHP262217:SHP262218 RXT262217:RXT262218 RNX262217:RNX262218 REB262217:REB262218 QUF262217:QUF262218 QKJ262217:QKJ262218 QAN262217:QAN262218 PQR262217:PQR262218 PGV262217:PGV262218 OWZ262217:OWZ262218 OND262217:OND262218 ODH262217:ODH262218 NTL262217:NTL262218 NJP262217:NJP262218 MZT262217:MZT262218 MPX262217:MPX262218 MGB262217:MGB262218 LWF262217:LWF262218 LMJ262217:LMJ262218 LCN262217:LCN262218 KSR262217:KSR262218 KIV262217:KIV262218 JYZ262217:JYZ262218 JPD262217:JPD262218 JFH262217:JFH262218 IVL262217:IVL262218 ILP262217:ILP262218 IBT262217:IBT262218 HRX262217:HRX262218 HIB262217:HIB262218 GYF262217:GYF262218 GOJ262217:GOJ262218 GEN262217:GEN262218 FUR262217:FUR262218 FKV262217:FKV262218 FAZ262217:FAZ262218 ERD262217:ERD262218 EHH262217:EHH262218 DXL262217:DXL262218 DNP262217:DNP262218 DDT262217:DDT262218 CTX262217:CTX262218 CKB262217:CKB262218 CAF262217:CAF262218 BQJ262217:BQJ262218 BGN262217:BGN262218 AWR262217:AWR262218 AMV262217:AMV262218 ACZ262217:ACZ262218 TD262217:TD262218 JH262217:JH262218 M262217:M262218 WVT196681:WVT196682 WLX196681:WLX196682 WCB196681:WCB196682 VSF196681:VSF196682 VIJ196681:VIJ196682 UYN196681:UYN196682 UOR196681:UOR196682 UEV196681:UEV196682 TUZ196681:TUZ196682 TLD196681:TLD196682 TBH196681:TBH196682 SRL196681:SRL196682 SHP196681:SHP196682 RXT196681:RXT196682 RNX196681:RNX196682 REB196681:REB196682 QUF196681:QUF196682 QKJ196681:QKJ196682 QAN196681:QAN196682 PQR196681:PQR196682 PGV196681:PGV196682 OWZ196681:OWZ196682 OND196681:OND196682 ODH196681:ODH196682 NTL196681:NTL196682 NJP196681:NJP196682 MZT196681:MZT196682 MPX196681:MPX196682 MGB196681:MGB196682 LWF196681:LWF196682 LMJ196681:LMJ196682 LCN196681:LCN196682 KSR196681:KSR196682 KIV196681:KIV196682 JYZ196681:JYZ196682 JPD196681:JPD196682 JFH196681:JFH196682 IVL196681:IVL196682 ILP196681:ILP196682 IBT196681:IBT196682 HRX196681:HRX196682 HIB196681:HIB196682 GYF196681:GYF196682 GOJ196681:GOJ196682 GEN196681:GEN196682 FUR196681:FUR196682 FKV196681:FKV196682 FAZ196681:FAZ196682 ERD196681:ERD196682 EHH196681:EHH196682 DXL196681:DXL196682 DNP196681:DNP196682 DDT196681:DDT196682 CTX196681:CTX196682 CKB196681:CKB196682 CAF196681:CAF196682 BQJ196681:BQJ196682 BGN196681:BGN196682 AWR196681:AWR196682 AMV196681:AMV196682 ACZ196681:ACZ196682 TD196681:TD196682 JH196681:JH196682 M196681:M196682 WVT131145:WVT131146 WLX131145:WLX131146 WCB131145:WCB131146 VSF131145:VSF131146 VIJ131145:VIJ131146 UYN131145:UYN131146 UOR131145:UOR131146 UEV131145:UEV131146 TUZ131145:TUZ131146 TLD131145:TLD131146 TBH131145:TBH131146 SRL131145:SRL131146 SHP131145:SHP131146 RXT131145:RXT131146 RNX131145:RNX131146 REB131145:REB131146 QUF131145:QUF131146 QKJ131145:QKJ131146 QAN131145:QAN131146 PQR131145:PQR131146 PGV131145:PGV131146 OWZ131145:OWZ131146 OND131145:OND131146 ODH131145:ODH131146 NTL131145:NTL131146 NJP131145:NJP131146 MZT131145:MZT131146 MPX131145:MPX131146 MGB131145:MGB131146 LWF131145:LWF131146 LMJ131145:LMJ131146 LCN131145:LCN131146 KSR131145:KSR131146 KIV131145:KIV131146 JYZ131145:JYZ131146 JPD131145:JPD131146 JFH131145:JFH131146 IVL131145:IVL131146 ILP131145:ILP131146 IBT131145:IBT131146 HRX131145:HRX131146 HIB131145:HIB131146 GYF131145:GYF131146 GOJ131145:GOJ131146 GEN131145:GEN131146 FUR131145:FUR131146 FKV131145:FKV131146 FAZ131145:FAZ131146 ERD131145:ERD131146 EHH131145:EHH131146 DXL131145:DXL131146 DNP131145:DNP131146 DDT131145:DDT131146 CTX131145:CTX131146 CKB131145:CKB131146 CAF131145:CAF131146 BQJ131145:BQJ131146 BGN131145:BGN131146 AWR131145:AWR131146 AMV131145:AMV131146 ACZ131145:ACZ131146 TD131145:TD131146 JH131145:JH131146 M131145:M131146 WVT65609:WVT65610 WLX65609:WLX65610 WCB65609:WCB65610 VSF65609:VSF65610 VIJ65609:VIJ65610 UYN65609:UYN65610 UOR65609:UOR65610 UEV65609:UEV65610 TUZ65609:TUZ65610 TLD65609:TLD65610 TBH65609:TBH65610 SRL65609:SRL65610 SHP65609:SHP65610 RXT65609:RXT65610 RNX65609:RNX65610 REB65609:REB65610 QUF65609:QUF65610 QKJ65609:QKJ65610 QAN65609:QAN65610 PQR65609:PQR65610 PGV65609:PGV65610 OWZ65609:OWZ65610 OND65609:OND65610 ODH65609:ODH65610 NTL65609:NTL65610 NJP65609:NJP65610 MZT65609:MZT65610 MPX65609:MPX65610 MGB65609:MGB65610 LWF65609:LWF65610 LMJ65609:LMJ65610 LCN65609:LCN65610 KSR65609:KSR65610 KIV65609:KIV65610 JYZ65609:JYZ65610 JPD65609:JPD65610 JFH65609:JFH65610 IVL65609:IVL65610 ILP65609:ILP65610 IBT65609:IBT65610 HRX65609:HRX65610 HIB65609:HIB65610 GYF65609:GYF65610 GOJ65609:GOJ65610 GEN65609:GEN65610 FUR65609:FUR65610 FKV65609:FKV65610 FAZ65609:FAZ65610 ERD65609:ERD65610 EHH65609:EHH65610 DXL65609:DXL65610 DNP65609:DNP65610 DDT65609:DDT65610 CTX65609:CTX65610 CKB65609:CKB65610 CAF65609:CAF65610 BQJ65609:BQJ65610 BGN65609:BGN65610 AWR65609:AWR65610 AMV65609:AMV65610 ACZ65609:ACZ65610 TD65609:TD65610 JH65609:JH65610 M65609:M65610 WVT73:WVT74 WLX73:WLX74 WCB73:WCB74 VSF73:VSF74 VIJ73:VIJ74 UYN73:UYN74 UOR73:UOR74 UEV73:UEV74 TUZ73:TUZ74 TLD73:TLD74 TBH73:TBH74 SRL73:SRL74 SHP73:SHP74 RXT73:RXT74 RNX73:RNX74 REB73:REB74 QUF73:QUF74 QKJ73:QKJ74 QAN73:QAN74 PQR73:PQR74 PGV73:PGV74 OWZ73:OWZ74 OND73:OND74 ODH73:ODH74 NTL73:NTL74 NJP73:NJP74 MZT73:MZT74 MPX73:MPX74 MGB73:MGB74 LWF73:LWF74 LMJ73:LMJ74 LCN73:LCN74 KSR73:KSR74 KIV73:KIV74 JYZ73:JYZ74 JPD73:JPD74 JFH73:JFH74 IVL73:IVL74 ILP73:ILP74 IBT73:IBT74 HRX73:HRX74 HIB73:HIB74 GYF73:GYF74 GOJ73:GOJ74 GEN73:GEN74 FUR73:FUR74 FKV73:FKV74 FAZ73:FAZ74 ERD73:ERD74 EHH73:EHH74 DXL73:DXL74 DNP73:DNP74 DDT73:DDT74 CTX73:CTX74 CKB73:CKB74 CAF73:CAF74 BQJ73:BQJ74 BGN73:BGN74 AWR73:AWR74 AMV73:AMV74 ACZ73:ACZ74 TD73:TD74 JH73:JH74 M73:M74 WVT983116:WVT983117 WLX983116:WLX983117 WCB983116:WCB983117 VSF983116:VSF983117 VIJ983116:VIJ983117 UYN983116:UYN983117 UOR983116:UOR983117 UEV983116:UEV983117 TUZ983116:TUZ983117 TLD983116:TLD983117 TBH983116:TBH983117 SRL983116:SRL983117 SHP983116:SHP983117 RXT983116:RXT983117 RNX983116:RNX983117 REB983116:REB983117 QUF983116:QUF983117 QKJ983116:QKJ983117 QAN983116:QAN983117 PQR983116:PQR983117 PGV983116:PGV983117 OWZ983116:OWZ983117 OND983116:OND983117 ODH983116:ODH983117 NTL983116:NTL983117 NJP983116:NJP983117 MZT983116:MZT983117 MPX983116:MPX983117 MGB983116:MGB983117 LWF983116:LWF983117 LMJ983116:LMJ983117 LCN983116:LCN983117 KSR983116:KSR983117 KIV983116:KIV983117 JYZ983116:JYZ983117 JPD983116:JPD983117 JFH983116:JFH983117 IVL983116:IVL983117 ILP983116:ILP983117 IBT983116:IBT983117 HRX983116:HRX983117 HIB983116:HIB983117 GYF983116:GYF983117 GOJ983116:GOJ983117 GEN983116:GEN983117 FUR983116:FUR983117 FKV983116:FKV983117 FAZ983116:FAZ983117 ERD983116:ERD983117 EHH983116:EHH983117 DXL983116:DXL983117 DNP983116:DNP983117 DDT983116:DDT983117 CTX983116:CTX983117 CKB983116:CKB983117 CAF983116:CAF983117 BQJ983116:BQJ983117 BGN983116:BGN983117 AWR983116:AWR983117 AMV983116:AMV983117 ACZ983116:ACZ983117 TD983116:TD983117 JH983116:JH983117 M983116:M983117 WVT917580:WVT917581 WLX917580:WLX917581 WCB917580:WCB917581 VSF917580:VSF917581 VIJ917580:VIJ917581 UYN917580:UYN917581 UOR917580:UOR917581 UEV917580:UEV917581 TUZ917580:TUZ917581 TLD917580:TLD917581 TBH917580:TBH917581 SRL917580:SRL917581 SHP917580:SHP917581 RXT917580:RXT917581 RNX917580:RNX917581 REB917580:REB917581 QUF917580:QUF917581 QKJ917580:QKJ917581 QAN917580:QAN917581 PQR917580:PQR917581 PGV917580:PGV917581 OWZ917580:OWZ917581 OND917580:OND917581 ODH917580:ODH917581 NTL917580:NTL917581 NJP917580:NJP917581 MZT917580:MZT917581 MPX917580:MPX917581 MGB917580:MGB917581 LWF917580:LWF917581 LMJ917580:LMJ917581 LCN917580:LCN917581 KSR917580:KSR917581 KIV917580:KIV917581 JYZ917580:JYZ917581 JPD917580:JPD917581 JFH917580:JFH917581 IVL917580:IVL917581 ILP917580:ILP917581 IBT917580:IBT917581 HRX917580:HRX917581 HIB917580:HIB917581 GYF917580:GYF917581 GOJ917580:GOJ917581 GEN917580:GEN917581 FUR917580:FUR917581 FKV917580:FKV917581 FAZ917580:FAZ917581 ERD917580:ERD917581 EHH917580:EHH917581 DXL917580:DXL917581 DNP917580:DNP917581 DDT917580:DDT917581 CTX917580:CTX917581 CKB917580:CKB917581 CAF917580:CAF917581 BQJ917580:BQJ917581 BGN917580:BGN917581 AWR917580:AWR917581 AMV917580:AMV917581 ACZ917580:ACZ917581 TD917580:TD917581 JH917580:JH917581 M917580:M917581 WVT852044:WVT852045 WLX852044:WLX852045 WCB852044:WCB852045 VSF852044:VSF852045 VIJ852044:VIJ852045 UYN852044:UYN852045 UOR852044:UOR852045 UEV852044:UEV852045 TUZ852044:TUZ852045 TLD852044:TLD852045 TBH852044:TBH852045 SRL852044:SRL852045 SHP852044:SHP852045 RXT852044:RXT852045 RNX852044:RNX852045 REB852044:REB852045 QUF852044:QUF852045 QKJ852044:QKJ852045 QAN852044:QAN852045 PQR852044:PQR852045 PGV852044:PGV852045 OWZ852044:OWZ852045 OND852044:OND852045 ODH852044:ODH852045 NTL852044:NTL852045 NJP852044:NJP852045 MZT852044:MZT852045 MPX852044:MPX852045 MGB852044:MGB852045 LWF852044:LWF852045 LMJ852044:LMJ852045 LCN852044:LCN852045 KSR852044:KSR852045 KIV852044:KIV852045 JYZ852044:JYZ852045 JPD852044:JPD852045 JFH852044:JFH852045 IVL852044:IVL852045 ILP852044:ILP852045 IBT852044:IBT852045 HRX852044:HRX852045 HIB852044:HIB852045 GYF852044:GYF852045 GOJ852044:GOJ852045 GEN852044:GEN852045 FUR852044:FUR852045 FKV852044:FKV852045 FAZ852044:FAZ852045 ERD852044:ERD852045 EHH852044:EHH852045 DXL852044:DXL852045 DNP852044:DNP852045 DDT852044:DDT852045 CTX852044:CTX852045 CKB852044:CKB852045 CAF852044:CAF852045 BQJ852044:BQJ852045 BGN852044:BGN852045 AWR852044:AWR852045 AMV852044:AMV852045 ACZ852044:ACZ852045 TD852044:TD852045 JH852044:JH852045 M852044:M852045 WVT786508:WVT786509 WLX786508:WLX786509 WCB786508:WCB786509 VSF786508:VSF786509 VIJ786508:VIJ786509 UYN786508:UYN786509 UOR786508:UOR786509 UEV786508:UEV786509 TUZ786508:TUZ786509 TLD786508:TLD786509 TBH786508:TBH786509 SRL786508:SRL786509 SHP786508:SHP786509 RXT786508:RXT786509 RNX786508:RNX786509 REB786508:REB786509 QUF786508:QUF786509 QKJ786508:QKJ786509 QAN786508:QAN786509 PQR786508:PQR786509 PGV786508:PGV786509 OWZ786508:OWZ786509 OND786508:OND786509 ODH786508:ODH786509 NTL786508:NTL786509 NJP786508:NJP786509 MZT786508:MZT786509 MPX786508:MPX786509 MGB786508:MGB786509 LWF786508:LWF786509 LMJ786508:LMJ786509 LCN786508:LCN786509 KSR786508:KSR786509 KIV786508:KIV786509 JYZ786508:JYZ786509 JPD786508:JPD786509 JFH786508:JFH786509 IVL786508:IVL786509 ILP786508:ILP786509 IBT786508:IBT786509 HRX786508:HRX786509 HIB786508:HIB786509 GYF786508:GYF786509 GOJ786508:GOJ786509 GEN786508:GEN786509 FUR786508:FUR786509 FKV786508:FKV786509 FAZ786508:FAZ786509 ERD786508:ERD786509 EHH786508:EHH786509 DXL786508:DXL786509 DNP786508:DNP786509 DDT786508:DDT786509 CTX786508:CTX786509 CKB786508:CKB786509 CAF786508:CAF786509 BQJ786508:BQJ786509 BGN786508:BGN786509 AWR786508:AWR786509 AMV786508:AMV786509 ACZ786508:ACZ786509 TD786508:TD786509 JH786508:JH786509 M786508:M786509 WVT720972:WVT720973 WLX720972:WLX720973 WCB720972:WCB720973 VSF720972:VSF720973 VIJ720972:VIJ720973 UYN720972:UYN720973 UOR720972:UOR720973 UEV720972:UEV720973 TUZ720972:TUZ720973 TLD720972:TLD720973 TBH720972:TBH720973 SRL720972:SRL720973 SHP720972:SHP720973 RXT720972:RXT720973 RNX720972:RNX720973 REB720972:REB720973 QUF720972:QUF720973 QKJ720972:QKJ720973 QAN720972:QAN720973 PQR720972:PQR720973 PGV720972:PGV720973 OWZ720972:OWZ720973 OND720972:OND720973 ODH720972:ODH720973 NTL720972:NTL720973 NJP720972:NJP720973 MZT720972:MZT720973 MPX720972:MPX720973 MGB720972:MGB720973 LWF720972:LWF720973 LMJ720972:LMJ720973 LCN720972:LCN720973 KSR720972:KSR720973 KIV720972:KIV720973 JYZ720972:JYZ720973 JPD720972:JPD720973 JFH720972:JFH720973 IVL720972:IVL720973 ILP720972:ILP720973 IBT720972:IBT720973 HRX720972:HRX720973 HIB720972:HIB720973 GYF720972:GYF720973 GOJ720972:GOJ720973 GEN720972:GEN720973 FUR720972:FUR720973 FKV720972:FKV720973 FAZ720972:FAZ720973 ERD720972:ERD720973 EHH720972:EHH720973 DXL720972:DXL720973 DNP720972:DNP720973 DDT720972:DDT720973 CTX720972:CTX720973 CKB720972:CKB720973 CAF720972:CAF720973 BQJ720972:BQJ720973 BGN720972:BGN720973 AWR720972:AWR720973 AMV720972:AMV720973 ACZ720972:ACZ720973 TD720972:TD720973 JH720972:JH720973 M720972:M720973 WVT655436:WVT655437 WLX655436:WLX655437 WCB655436:WCB655437 VSF655436:VSF655437 VIJ655436:VIJ655437 UYN655436:UYN655437 UOR655436:UOR655437 UEV655436:UEV655437 TUZ655436:TUZ655437 TLD655436:TLD655437 TBH655436:TBH655437 SRL655436:SRL655437 SHP655436:SHP655437 RXT655436:RXT655437 RNX655436:RNX655437 REB655436:REB655437 QUF655436:QUF655437 QKJ655436:QKJ655437 QAN655436:QAN655437 PQR655436:PQR655437 PGV655436:PGV655437 OWZ655436:OWZ655437 OND655436:OND655437 ODH655436:ODH655437 NTL655436:NTL655437 NJP655436:NJP655437 MZT655436:MZT655437 MPX655436:MPX655437 MGB655436:MGB655437 LWF655436:LWF655437 LMJ655436:LMJ655437 LCN655436:LCN655437 KSR655436:KSR655437 KIV655436:KIV655437 JYZ655436:JYZ655437 JPD655436:JPD655437 JFH655436:JFH655437 IVL655436:IVL655437 ILP655436:ILP655437 IBT655436:IBT655437 HRX655436:HRX655437 HIB655436:HIB655437 GYF655436:GYF655437 GOJ655436:GOJ655437 GEN655436:GEN655437 FUR655436:FUR655437 FKV655436:FKV655437 FAZ655436:FAZ655437 ERD655436:ERD655437 EHH655436:EHH655437 DXL655436:DXL655437 DNP655436:DNP655437 DDT655436:DDT655437 CTX655436:CTX655437 CKB655436:CKB655437 CAF655436:CAF655437 BQJ655436:BQJ655437 BGN655436:BGN655437 AWR655436:AWR655437 AMV655436:AMV655437 ACZ655436:ACZ655437 TD655436:TD655437 JH655436:JH655437 M655436:M655437 WVT589900:WVT589901 WLX589900:WLX589901 WCB589900:WCB589901 VSF589900:VSF589901 VIJ589900:VIJ589901 UYN589900:UYN589901 UOR589900:UOR589901 UEV589900:UEV589901 TUZ589900:TUZ589901 TLD589900:TLD589901 TBH589900:TBH589901 SRL589900:SRL589901 SHP589900:SHP589901 RXT589900:RXT589901 RNX589900:RNX589901 REB589900:REB589901 QUF589900:QUF589901 QKJ589900:QKJ589901 QAN589900:QAN589901 PQR589900:PQR589901 PGV589900:PGV589901 OWZ589900:OWZ589901 OND589900:OND589901 ODH589900:ODH589901 NTL589900:NTL589901 NJP589900:NJP589901 MZT589900:MZT589901 MPX589900:MPX589901 MGB589900:MGB589901 LWF589900:LWF589901 LMJ589900:LMJ589901 LCN589900:LCN589901 KSR589900:KSR589901 KIV589900:KIV589901 JYZ589900:JYZ589901 JPD589900:JPD589901 JFH589900:JFH589901 IVL589900:IVL589901 ILP589900:ILP589901 IBT589900:IBT589901 HRX589900:HRX589901 HIB589900:HIB589901 GYF589900:GYF589901 GOJ589900:GOJ589901 GEN589900:GEN589901 FUR589900:FUR589901 FKV589900:FKV589901 FAZ589900:FAZ589901 ERD589900:ERD589901 EHH589900:EHH589901 DXL589900:DXL589901 DNP589900:DNP589901 DDT589900:DDT589901 CTX589900:CTX589901 CKB589900:CKB589901 CAF589900:CAF589901 BQJ589900:BQJ589901 BGN589900:BGN589901 AWR589900:AWR589901 AMV589900:AMV589901 ACZ589900:ACZ589901 TD589900:TD589901 JH589900:JH589901 M589900:M589901 WVT524364:WVT524365 WLX524364:WLX524365 WCB524364:WCB524365 VSF524364:VSF524365 VIJ524364:VIJ524365 UYN524364:UYN524365 UOR524364:UOR524365 UEV524364:UEV524365 TUZ524364:TUZ524365 TLD524364:TLD524365 TBH524364:TBH524365 SRL524364:SRL524365 SHP524364:SHP524365 RXT524364:RXT524365 RNX524364:RNX524365 REB524364:REB524365 QUF524364:QUF524365 QKJ524364:QKJ524365 QAN524364:QAN524365 PQR524364:PQR524365 PGV524364:PGV524365 OWZ524364:OWZ524365 OND524364:OND524365 ODH524364:ODH524365 NTL524364:NTL524365 NJP524364:NJP524365 MZT524364:MZT524365 MPX524364:MPX524365 MGB524364:MGB524365 LWF524364:LWF524365 LMJ524364:LMJ524365 LCN524364:LCN524365 KSR524364:KSR524365 KIV524364:KIV524365 JYZ524364:JYZ524365 JPD524364:JPD524365 JFH524364:JFH524365 IVL524364:IVL524365 ILP524364:ILP524365 IBT524364:IBT524365 HRX524364:HRX524365 HIB524364:HIB524365 GYF524364:GYF524365 GOJ524364:GOJ524365 GEN524364:GEN524365 FUR524364:FUR524365 FKV524364:FKV524365 FAZ524364:FAZ524365 ERD524364:ERD524365 EHH524364:EHH524365 DXL524364:DXL524365 DNP524364:DNP524365 DDT524364:DDT524365 CTX524364:CTX524365 CKB524364:CKB524365 CAF524364:CAF524365 BQJ524364:BQJ524365 BGN524364:BGN524365 AWR524364:AWR524365 AMV524364:AMV524365 ACZ524364:ACZ524365 TD524364:TD524365 JH524364:JH524365 M524364:M524365 WVT458828:WVT458829 WLX458828:WLX458829 WCB458828:WCB458829 VSF458828:VSF458829 VIJ458828:VIJ458829 UYN458828:UYN458829 UOR458828:UOR458829 UEV458828:UEV458829 TUZ458828:TUZ458829 TLD458828:TLD458829 TBH458828:TBH458829 SRL458828:SRL458829 SHP458828:SHP458829 RXT458828:RXT458829 RNX458828:RNX458829 REB458828:REB458829 QUF458828:QUF458829 QKJ458828:QKJ458829 QAN458828:QAN458829 PQR458828:PQR458829 PGV458828:PGV458829 OWZ458828:OWZ458829 OND458828:OND458829 ODH458828:ODH458829 NTL458828:NTL458829 NJP458828:NJP458829 MZT458828:MZT458829 MPX458828:MPX458829 MGB458828:MGB458829 LWF458828:LWF458829 LMJ458828:LMJ458829 LCN458828:LCN458829 KSR458828:KSR458829 KIV458828:KIV458829 JYZ458828:JYZ458829 JPD458828:JPD458829 JFH458828:JFH458829 IVL458828:IVL458829 ILP458828:ILP458829 IBT458828:IBT458829 HRX458828:HRX458829 HIB458828:HIB458829 GYF458828:GYF458829 GOJ458828:GOJ458829 GEN458828:GEN458829 FUR458828:FUR458829 FKV458828:FKV458829 FAZ458828:FAZ458829 ERD458828:ERD458829 EHH458828:EHH458829 DXL458828:DXL458829 DNP458828:DNP458829 DDT458828:DDT458829 CTX458828:CTX458829 CKB458828:CKB458829 CAF458828:CAF458829 BQJ458828:BQJ458829 BGN458828:BGN458829 AWR458828:AWR458829 AMV458828:AMV458829 ACZ458828:ACZ458829 TD458828:TD458829 JH458828:JH458829 M458828:M458829 WVT393292:WVT393293 WLX393292:WLX393293 WCB393292:WCB393293 VSF393292:VSF393293 VIJ393292:VIJ393293 UYN393292:UYN393293 UOR393292:UOR393293 UEV393292:UEV393293 TUZ393292:TUZ393293 TLD393292:TLD393293 TBH393292:TBH393293 SRL393292:SRL393293 SHP393292:SHP393293 RXT393292:RXT393293 RNX393292:RNX393293 REB393292:REB393293 QUF393292:QUF393293 QKJ393292:QKJ393293 QAN393292:QAN393293 PQR393292:PQR393293 PGV393292:PGV393293 OWZ393292:OWZ393293 OND393292:OND393293 ODH393292:ODH393293 NTL393292:NTL393293 NJP393292:NJP393293 MZT393292:MZT393293 MPX393292:MPX393293 MGB393292:MGB393293 LWF393292:LWF393293 LMJ393292:LMJ393293 LCN393292:LCN393293 KSR393292:KSR393293 KIV393292:KIV393293 JYZ393292:JYZ393293 JPD393292:JPD393293 JFH393292:JFH393293 IVL393292:IVL393293 ILP393292:ILP393293 IBT393292:IBT393293 HRX393292:HRX393293 HIB393292:HIB393293 GYF393292:GYF393293 GOJ393292:GOJ393293 GEN393292:GEN393293 FUR393292:FUR393293 FKV393292:FKV393293 FAZ393292:FAZ393293 ERD393292:ERD393293 EHH393292:EHH393293 DXL393292:DXL393293 DNP393292:DNP393293 DDT393292:DDT393293 CTX393292:CTX393293 CKB393292:CKB393293 CAF393292:CAF393293 BQJ393292:BQJ393293 BGN393292:BGN393293 AWR393292:AWR393293 AMV393292:AMV393293 ACZ393292:ACZ393293 TD393292:TD393293 JH393292:JH393293 M393292:M393293 WVT327756:WVT327757 WLX327756:WLX327757 WCB327756:WCB327757 VSF327756:VSF327757 VIJ327756:VIJ327757 UYN327756:UYN327757 UOR327756:UOR327757 UEV327756:UEV327757 TUZ327756:TUZ327757 TLD327756:TLD327757 TBH327756:TBH327757 SRL327756:SRL327757 SHP327756:SHP327757 RXT327756:RXT327757 RNX327756:RNX327757 REB327756:REB327757 QUF327756:QUF327757 QKJ327756:QKJ327757 QAN327756:QAN327757 PQR327756:PQR327757 PGV327756:PGV327757 OWZ327756:OWZ327757 OND327756:OND327757 ODH327756:ODH327757 NTL327756:NTL327757 NJP327756:NJP327757 MZT327756:MZT327757 MPX327756:MPX327757 MGB327756:MGB327757 LWF327756:LWF327757 LMJ327756:LMJ327757 LCN327756:LCN327757 KSR327756:KSR327757 KIV327756:KIV327757 JYZ327756:JYZ327757 JPD327756:JPD327757 JFH327756:JFH327757 IVL327756:IVL327757 ILP327756:ILP327757 IBT327756:IBT327757 HRX327756:HRX327757 HIB327756:HIB327757 GYF327756:GYF327757 GOJ327756:GOJ327757 GEN327756:GEN327757 FUR327756:FUR327757 FKV327756:FKV327757 FAZ327756:FAZ327757 ERD327756:ERD327757 EHH327756:EHH327757 DXL327756:DXL327757 DNP327756:DNP327757 DDT327756:DDT327757 CTX327756:CTX327757 CKB327756:CKB327757 CAF327756:CAF327757 BQJ327756:BQJ327757 BGN327756:BGN327757 AWR327756:AWR327757 AMV327756:AMV327757 ACZ327756:ACZ327757 TD327756:TD327757 JH327756:JH327757 M327756:M327757 WVT262220:WVT262221 WLX262220:WLX262221 WCB262220:WCB262221 VSF262220:VSF262221 VIJ262220:VIJ262221 UYN262220:UYN262221 UOR262220:UOR262221 UEV262220:UEV262221 TUZ262220:TUZ262221 TLD262220:TLD262221 TBH262220:TBH262221 SRL262220:SRL262221 SHP262220:SHP262221 RXT262220:RXT262221 RNX262220:RNX262221 REB262220:REB262221 QUF262220:QUF262221 QKJ262220:QKJ262221 QAN262220:QAN262221 PQR262220:PQR262221 PGV262220:PGV262221 OWZ262220:OWZ262221 OND262220:OND262221 ODH262220:ODH262221 NTL262220:NTL262221 NJP262220:NJP262221 MZT262220:MZT262221 MPX262220:MPX262221 MGB262220:MGB262221 LWF262220:LWF262221 LMJ262220:LMJ262221 LCN262220:LCN262221 KSR262220:KSR262221 KIV262220:KIV262221 JYZ262220:JYZ262221 JPD262220:JPD262221 JFH262220:JFH262221 IVL262220:IVL262221 ILP262220:ILP262221 IBT262220:IBT262221 HRX262220:HRX262221 HIB262220:HIB262221 GYF262220:GYF262221 GOJ262220:GOJ262221 GEN262220:GEN262221 FUR262220:FUR262221 FKV262220:FKV262221 FAZ262220:FAZ262221 ERD262220:ERD262221 EHH262220:EHH262221 DXL262220:DXL262221 DNP262220:DNP262221 DDT262220:DDT262221 CTX262220:CTX262221 CKB262220:CKB262221 CAF262220:CAF262221 BQJ262220:BQJ262221 BGN262220:BGN262221 AWR262220:AWR262221 AMV262220:AMV262221 ACZ262220:ACZ262221 TD262220:TD262221 JH262220:JH262221 M262220:M262221 WVT196684:WVT196685 WLX196684:WLX196685 WCB196684:WCB196685 VSF196684:VSF196685 VIJ196684:VIJ196685 UYN196684:UYN196685 UOR196684:UOR196685 UEV196684:UEV196685 TUZ196684:TUZ196685 TLD196684:TLD196685 TBH196684:TBH196685 SRL196684:SRL196685 SHP196684:SHP196685 RXT196684:RXT196685 RNX196684:RNX196685 REB196684:REB196685 QUF196684:QUF196685 QKJ196684:QKJ196685 QAN196684:QAN196685 PQR196684:PQR196685 PGV196684:PGV196685 OWZ196684:OWZ196685 OND196684:OND196685 ODH196684:ODH196685 NTL196684:NTL196685 NJP196684:NJP196685 MZT196684:MZT196685 MPX196684:MPX196685 MGB196684:MGB196685 LWF196684:LWF196685 LMJ196684:LMJ196685 LCN196684:LCN196685 KSR196684:KSR196685 KIV196684:KIV196685 JYZ196684:JYZ196685 JPD196684:JPD196685 JFH196684:JFH196685 IVL196684:IVL196685 ILP196684:ILP196685 IBT196684:IBT196685 HRX196684:HRX196685 HIB196684:HIB196685 GYF196684:GYF196685 GOJ196684:GOJ196685 GEN196684:GEN196685 FUR196684:FUR196685 FKV196684:FKV196685 FAZ196684:FAZ196685 ERD196684:ERD196685 EHH196684:EHH196685 DXL196684:DXL196685 DNP196684:DNP196685 DDT196684:DDT196685 CTX196684:CTX196685 CKB196684:CKB196685 CAF196684:CAF196685 BQJ196684:BQJ196685 BGN196684:BGN196685 AWR196684:AWR196685 AMV196684:AMV196685 ACZ196684:ACZ196685 TD196684:TD196685 JH196684:JH196685 M196684:M196685 WVT131148:WVT131149 WLX131148:WLX131149 WCB131148:WCB131149 VSF131148:VSF131149 VIJ131148:VIJ131149 UYN131148:UYN131149 UOR131148:UOR131149 UEV131148:UEV131149 TUZ131148:TUZ131149 TLD131148:TLD131149 TBH131148:TBH131149 SRL131148:SRL131149 SHP131148:SHP131149 RXT131148:RXT131149 RNX131148:RNX131149 REB131148:REB131149 QUF131148:QUF131149 QKJ131148:QKJ131149 QAN131148:QAN131149 PQR131148:PQR131149 PGV131148:PGV131149 OWZ131148:OWZ131149 OND131148:OND131149 ODH131148:ODH131149 NTL131148:NTL131149 NJP131148:NJP131149 MZT131148:MZT131149 MPX131148:MPX131149 MGB131148:MGB131149 LWF131148:LWF131149 LMJ131148:LMJ131149 LCN131148:LCN131149 KSR131148:KSR131149 KIV131148:KIV131149 JYZ131148:JYZ131149 JPD131148:JPD131149 JFH131148:JFH131149 IVL131148:IVL131149 ILP131148:ILP131149 IBT131148:IBT131149 HRX131148:HRX131149 HIB131148:HIB131149 GYF131148:GYF131149 GOJ131148:GOJ131149 GEN131148:GEN131149 FUR131148:FUR131149 FKV131148:FKV131149 FAZ131148:FAZ131149 ERD131148:ERD131149 EHH131148:EHH131149 DXL131148:DXL131149 DNP131148:DNP131149 DDT131148:DDT131149 CTX131148:CTX131149 CKB131148:CKB131149 CAF131148:CAF131149 BQJ131148:BQJ131149 BGN131148:BGN131149 AWR131148:AWR131149 AMV131148:AMV131149 ACZ131148:ACZ131149 TD131148:TD131149 JH131148:JH131149 M131148:M131149 WVT65612:WVT65613 WLX65612:WLX65613 WCB65612:WCB65613 VSF65612:VSF65613 VIJ65612:VIJ65613 UYN65612:UYN65613 UOR65612:UOR65613 UEV65612:UEV65613 TUZ65612:TUZ65613 TLD65612:TLD65613 TBH65612:TBH65613 SRL65612:SRL65613 SHP65612:SHP65613 RXT65612:RXT65613 RNX65612:RNX65613 REB65612:REB65613 QUF65612:QUF65613 QKJ65612:QKJ65613 QAN65612:QAN65613 PQR65612:PQR65613 PGV65612:PGV65613 OWZ65612:OWZ65613 OND65612:OND65613 ODH65612:ODH65613 NTL65612:NTL65613 NJP65612:NJP65613 MZT65612:MZT65613 MPX65612:MPX65613 MGB65612:MGB65613 LWF65612:LWF65613 LMJ65612:LMJ65613 LCN65612:LCN65613 KSR65612:KSR65613 KIV65612:KIV65613 JYZ65612:JYZ65613 JPD65612:JPD65613 JFH65612:JFH65613 IVL65612:IVL65613 ILP65612:ILP65613 IBT65612:IBT65613 HRX65612:HRX65613 HIB65612:HIB65613 GYF65612:GYF65613 GOJ65612:GOJ65613 GEN65612:GEN65613 FUR65612:FUR65613 FKV65612:FKV65613 FAZ65612:FAZ65613 ERD65612:ERD65613 EHH65612:EHH65613 DXL65612:DXL65613 DNP65612:DNP65613 DDT65612:DDT65613 CTX65612:CTX65613 CKB65612:CKB65613 CAF65612:CAF65613 BQJ65612:BQJ65613 BGN65612:BGN65613 AWR65612:AWR65613 AMV65612:AMV65613 ACZ65612:ACZ65613 TD65612:TD65613 JH65612:JH65613 M65612:M65613 WVT76:WVT77 WLX76:WLX77 WCB76:WCB77 VSF76:VSF77 VIJ76:VIJ77 UYN76:UYN77 UOR76:UOR77 UEV76:UEV77 TUZ76:TUZ77 TLD76:TLD77 TBH76:TBH77 SRL76:SRL77 SHP76:SHP77 RXT76:RXT77 RNX76:RNX77 REB76:REB77 QUF76:QUF77 QKJ76:QKJ77 QAN76:QAN77 PQR76:PQR77 PGV76:PGV77 OWZ76:OWZ77 OND76:OND77 ODH76:ODH77 NTL76:NTL77 NJP76:NJP77 MZT76:MZT77 MPX76:MPX77 MGB76:MGB77 LWF76:LWF77 LMJ76:LMJ77 LCN76:LCN77 KSR76:KSR77 KIV76:KIV77 JYZ76:JYZ77 JPD76:JPD77 JFH76:JFH77 IVL76:IVL77 ILP76:ILP77 IBT76:IBT77 HRX76:HRX77 HIB76:HIB77 GYF76:GYF77 GOJ76:GOJ77 GEN76:GEN77 FUR76:FUR77 FKV76:FKV77 FAZ76:FAZ77 ERD76:ERD77 EHH76:EHH77 DXL76:DXL77 DNP76:DNP77 DDT76:DDT77 CTX76:CTX77 CKB76:CKB77 CAF76:CAF77 BQJ76:BQJ77 BGN76:BGN77 AWR76:AWR77 AMV76:AMV77 ACZ76:ACZ77 TD76:TD77 JH76:JH77 M76:M77 WVT983103:WVT983104 WLX983103:WLX983104 WCB983103:WCB983104 VSF983103:VSF983104 VIJ983103:VIJ983104 UYN983103:UYN983104 UOR983103:UOR983104 UEV983103:UEV983104 TUZ983103:TUZ983104 TLD983103:TLD983104 TBH983103:TBH983104 SRL983103:SRL983104 SHP983103:SHP983104 RXT983103:RXT983104 RNX983103:RNX983104 REB983103:REB983104 QUF983103:QUF983104 QKJ983103:QKJ983104 QAN983103:QAN983104 PQR983103:PQR983104 PGV983103:PGV983104 OWZ983103:OWZ983104 OND983103:OND983104 ODH983103:ODH983104 NTL983103:NTL983104 NJP983103:NJP983104 MZT983103:MZT983104 MPX983103:MPX983104 MGB983103:MGB983104 LWF983103:LWF983104 LMJ983103:LMJ983104 LCN983103:LCN983104 KSR983103:KSR983104 KIV983103:KIV983104 JYZ983103:JYZ983104 JPD983103:JPD983104 JFH983103:JFH983104 IVL983103:IVL983104 ILP983103:ILP983104 IBT983103:IBT983104 HRX983103:HRX983104 HIB983103:HIB983104 GYF983103:GYF983104 GOJ983103:GOJ983104 GEN983103:GEN983104 FUR983103:FUR983104 FKV983103:FKV983104 FAZ983103:FAZ983104 ERD983103:ERD983104 EHH983103:EHH983104 DXL983103:DXL983104 DNP983103:DNP983104 DDT983103:DDT983104 CTX983103:CTX983104 CKB983103:CKB983104 CAF983103:CAF983104 BQJ983103:BQJ983104 BGN983103:BGN983104 AWR983103:AWR983104 AMV983103:AMV983104 ACZ983103:ACZ983104 TD983103:TD983104 JH983103:JH983104 M983103:M983104 WVT917567:WVT917568 WLX917567:WLX917568 WCB917567:WCB917568 VSF917567:VSF917568 VIJ917567:VIJ917568 UYN917567:UYN917568 UOR917567:UOR917568 UEV917567:UEV917568 TUZ917567:TUZ917568 TLD917567:TLD917568 TBH917567:TBH917568 SRL917567:SRL917568 SHP917567:SHP917568 RXT917567:RXT917568 RNX917567:RNX917568 REB917567:REB917568 QUF917567:QUF917568 QKJ917567:QKJ917568 QAN917567:QAN917568 PQR917567:PQR917568 PGV917567:PGV917568 OWZ917567:OWZ917568 OND917567:OND917568 ODH917567:ODH917568 NTL917567:NTL917568 NJP917567:NJP917568 MZT917567:MZT917568 MPX917567:MPX917568 MGB917567:MGB917568 LWF917567:LWF917568 LMJ917567:LMJ917568 LCN917567:LCN917568 KSR917567:KSR917568 KIV917567:KIV917568 JYZ917567:JYZ917568 JPD917567:JPD917568 JFH917567:JFH917568 IVL917567:IVL917568 ILP917567:ILP917568 IBT917567:IBT917568 HRX917567:HRX917568 HIB917567:HIB917568 GYF917567:GYF917568 GOJ917567:GOJ917568 GEN917567:GEN917568 FUR917567:FUR917568 FKV917567:FKV917568 FAZ917567:FAZ917568 ERD917567:ERD917568 EHH917567:EHH917568 DXL917567:DXL917568 DNP917567:DNP917568 DDT917567:DDT917568 CTX917567:CTX917568 CKB917567:CKB917568 CAF917567:CAF917568 BQJ917567:BQJ917568 BGN917567:BGN917568 AWR917567:AWR917568 AMV917567:AMV917568 ACZ917567:ACZ917568 TD917567:TD917568 JH917567:JH917568 M917567:M917568 WVT852031:WVT852032 WLX852031:WLX852032 WCB852031:WCB852032 VSF852031:VSF852032 VIJ852031:VIJ852032 UYN852031:UYN852032 UOR852031:UOR852032 UEV852031:UEV852032 TUZ852031:TUZ852032 TLD852031:TLD852032 TBH852031:TBH852032 SRL852031:SRL852032 SHP852031:SHP852032 RXT852031:RXT852032 RNX852031:RNX852032 REB852031:REB852032 QUF852031:QUF852032 QKJ852031:QKJ852032 QAN852031:QAN852032 PQR852031:PQR852032 PGV852031:PGV852032 OWZ852031:OWZ852032 OND852031:OND852032 ODH852031:ODH852032 NTL852031:NTL852032 NJP852031:NJP852032 MZT852031:MZT852032 MPX852031:MPX852032 MGB852031:MGB852032 LWF852031:LWF852032 LMJ852031:LMJ852032 LCN852031:LCN852032 KSR852031:KSR852032 KIV852031:KIV852032 JYZ852031:JYZ852032 JPD852031:JPD852032 JFH852031:JFH852032 IVL852031:IVL852032 ILP852031:ILP852032 IBT852031:IBT852032 HRX852031:HRX852032 HIB852031:HIB852032 GYF852031:GYF852032 GOJ852031:GOJ852032 GEN852031:GEN852032 FUR852031:FUR852032 FKV852031:FKV852032 FAZ852031:FAZ852032 ERD852031:ERD852032 EHH852031:EHH852032 DXL852031:DXL852032 DNP852031:DNP852032 DDT852031:DDT852032 CTX852031:CTX852032 CKB852031:CKB852032 CAF852031:CAF852032 BQJ852031:BQJ852032 BGN852031:BGN852032 AWR852031:AWR852032 AMV852031:AMV852032 ACZ852031:ACZ852032 TD852031:TD852032 JH852031:JH852032 M852031:M852032 WVT786495:WVT786496 WLX786495:WLX786496 WCB786495:WCB786496 VSF786495:VSF786496 VIJ786495:VIJ786496 UYN786495:UYN786496 UOR786495:UOR786496 UEV786495:UEV786496 TUZ786495:TUZ786496 TLD786495:TLD786496 TBH786495:TBH786496 SRL786495:SRL786496 SHP786495:SHP786496 RXT786495:RXT786496 RNX786495:RNX786496 REB786495:REB786496 QUF786495:QUF786496 QKJ786495:QKJ786496 QAN786495:QAN786496 PQR786495:PQR786496 PGV786495:PGV786496 OWZ786495:OWZ786496 OND786495:OND786496 ODH786495:ODH786496 NTL786495:NTL786496 NJP786495:NJP786496 MZT786495:MZT786496 MPX786495:MPX786496 MGB786495:MGB786496 LWF786495:LWF786496 LMJ786495:LMJ786496 LCN786495:LCN786496 KSR786495:KSR786496 KIV786495:KIV786496 JYZ786495:JYZ786496 JPD786495:JPD786496 JFH786495:JFH786496 IVL786495:IVL786496 ILP786495:ILP786496 IBT786495:IBT786496 HRX786495:HRX786496 HIB786495:HIB786496 GYF786495:GYF786496 GOJ786495:GOJ786496 GEN786495:GEN786496 FUR786495:FUR786496 FKV786495:FKV786496 FAZ786495:FAZ786496 ERD786495:ERD786496 EHH786495:EHH786496 DXL786495:DXL786496 DNP786495:DNP786496 DDT786495:DDT786496 CTX786495:CTX786496 CKB786495:CKB786496 CAF786495:CAF786496 BQJ786495:BQJ786496 BGN786495:BGN786496 AWR786495:AWR786496 AMV786495:AMV786496 ACZ786495:ACZ786496 TD786495:TD786496 JH786495:JH786496 M786495:M786496 WVT720959:WVT720960 WLX720959:WLX720960 WCB720959:WCB720960 VSF720959:VSF720960 VIJ720959:VIJ720960 UYN720959:UYN720960 UOR720959:UOR720960 UEV720959:UEV720960 TUZ720959:TUZ720960 TLD720959:TLD720960 TBH720959:TBH720960 SRL720959:SRL720960 SHP720959:SHP720960 RXT720959:RXT720960 RNX720959:RNX720960 REB720959:REB720960 QUF720959:QUF720960 QKJ720959:QKJ720960 QAN720959:QAN720960 PQR720959:PQR720960 PGV720959:PGV720960 OWZ720959:OWZ720960 OND720959:OND720960 ODH720959:ODH720960 NTL720959:NTL720960 NJP720959:NJP720960 MZT720959:MZT720960 MPX720959:MPX720960 MGB720959:MGB720960 LWF720959:LWF720960 LMJ720959:LMJ720960 LCN720959:LCN720960 KSR720959:KSR720960 KIV720959:KIV720960 JYZ720959:JYZ720960 JPD720959:JPD720960 JFH720959:JFH720960 IVL720959:IVL720960 ILP720959:ILP720960 IBT720959:IBT720960 HRX720959:HRX720960 HIB720959:HIB720960 GYF720959:GYF720960 GOJ720959:GOJ720960 GEN720959:GEN720960 FUR720959:FUR720960 FKV720959:FKV720960 FAZ720959:FAZ720960 ERD720959:ERD720960 EHH720959:EHH720960 DXL720959:DXL720960 DNP720959:DNP720960 DDT720959:DDT720960 CTX720959:CTX720960 CKB720959:CKB720960 CAF720959:CAF720960 BQJ720959:BQJ720960 BGN720959:BGN720960 AWR720959:AWR720960 AMV720959:AMV720960 ACZ720959:ACZ720960 TD720959:TD720960 JH720959:JH720960 M720959:M720960 WVT655423:WVT655424 WLX655423:WLX655424 WCB655423:WCB655424 VSF655423:VSF655424 VIJ655423:VIJ655424 UYN655423:UYN655424 UOR655423:UOR655424 UEV655423:UEV655424 TUZ655423:TUZ655424 TLD655423:TLD655424 TBH655423:TBH655424 SRL655423:SRL655424 SHP655423:SHP655424 RXT655423:RXT655424 RNX655423:RNX655424 REB655423:REB655424 QUF655423:QUF655424 QKJ655423:QKJ655424 QAN655423:QAN655424 PQR655423:PQR655424 PGV655423:PGV655424 OWZ655423:OWZ655424 OND655423:OND655424 ODH655423:ODH655424 NTL655423:NTL655424 NJP655423:NJP655424 MZT655423:MZT655424 MPX655423:MPX655424 MGB655423:MGB655424 LWF655423:LWF655424 LMJ655423:LMJ655424 LCN655423:LCN655424 KSR655423:KSR655424 KIV655423:KIV655424 JYZ655423:JYZ655424 JPD655423:JPD655424 JFH655423:JFH655424 IVL655423:IVL655424 ILP655423:ILP655424 IBT655423:IBT655424 HRX655423:HRX655424 HIB655423:HIB655424 GYF655423:GYF655424 GOJ655423:GOJ655424 GEN655423:GEN655424 FUR655423:FUR655424 FKV655423:FKV655424 FAZ655423:FAZ655424 ERD655423:ERD655424 EHH655423:EHH655424 DXL655423:DXL655424 DNP655423:DNP655424 DDT655423:DDT655424 CTX655423:CTX655424 CKB655423:CKB655424 CAF655423:CAF655424 BQJ655423:BQJ655424 BGN655423:BGN655424 AWR655423:AWR655424 AMV655423:AMV655424 ACZ655423:ACZ655424 TD655423:TD655424 JH655423:JH655424 M655423:M655424 WVT589887:WVT589888 WLX589887:WLX589888 WCB589887:WCB589888 VSF589887:VSF589888 VIJ589887:VIJ589888 UYN589887:UYN589888 UOR589887:UOR589888 UEV589887:UEV589888 TUZ589887:TUZ589888 TLD589887:TLD589888 TBH589887:TBH589888 SRL589887:SRL589888 SHP589887:SHP589888 RXT589887:RXT589888 RNX589887:RNX589888 REB589887:REB589888 QUF589887:QUF589888 QKJ589887:QKJ589888 QAN589887:QAN589888 PQR589887:PQR589888 PGV589887:PGV589888 OWZ589887:OWZ589888 OND589887:OND589888 ODH589887:ODH589888 NTL589887:NTL589888 NJP589887:NJP589888 MZT589887:MZT589888 MPX589887:MPX589888 MGB589887:MGB589888 LWF589887:LWF589888 LMJ589887:LMJ589888 LCN589887:LCN589888 KSR589887:KSR589888 KIV589887:KIV589888 JYZ589887:JYZ589888 JPD589887:JPD589888 JFH589887:JFH589888 IVL589887:IVL589888 ILP589887:ILP589888 IBT589887:IBT589888 HRX589887:HRX589888 HIB589887:HIB589888 GYF589887:GYF589888 GOJ589887:GOJ589888 GEN589887:GEN589888 FUR589887:FUR589888 FKV589887:FKV589888 FAZ589887:FAZ589888 ERD589887:ERD589888 EHH589887:EHH589888 DXL589887:DXL589888 DNP589887:DNP589888 DDT589887:DDT589888 CTX589887:CTX589888 CKB589887:CKB589888 CAF589887:CAF589888 BQJ589887:BQJ589888 BGN589887:BGN589888 AWR589887:AWR589888 AMV589887:AMV589888 ACZ589887:ACZ589888 TD589887:TD589888 JH589887:JH589888 M589887:M589888 WVT524351:WVT524352 WLX524351:WLX524352 WCB524351:WCB524352 VSF524351:VSF524352 VIJ524351:VIJ524352 UYN524351:UYN524352 UOR524351:UOR524352 UEV524351:UEV524352 TUZ524351:TUZ524352 TLD524351:TLD524352 TBH524351:TBH524352 SRL524351:SRL524352 SHP524351:SHP524352 RXT524351:RXT524352 RNX524351:RNX524352 REB524351:REB524352 QUF524351:QUF524352 QKJ524351:QKJ524352 QAN524351:QAN524352 PQR524351:PQR524352 PGV524351:PGV524352 OWZ524351:OWZ524352 OND524351:OND524352 ODH524351:ODH524352 NTL524351:NTL524352 NJP524351:NJP524352 MZT524351:MZT524352 MPX524351:MPX524352 MGB524351:MGB524352 LWF524351:LWF524352 LMJ524351:LMJ524352 LCN524351:LCN524352 KSR524351:KSR524352 KIV524351:KIV524352 JYZ524351:JYZ524352 JPD524351:JPD524352 JFH524351:JFH524352 IVL524351:IVL524352 ILP524351:ILP524352 IBT524351:IBT524352 HRX524351:HRX524352 HIB524351:HIB524352 GYF524351:GYF524352 GOJ524351:GOJ524352 GEN524351:GEN524352 FUR524351:FUR524352 FKV524351:FKV524352 FAZ524351:FAZ524352 ERD524351:ERD524352 EHH524351:EHH524352 DXL524351:DXL524352 DNP524351:DNP524352 DDT524351:DDT524352 CTX524351:CTX524352 CKB524351:CKB524352 CAF524351:CAF524352 BQJ524351:BQJ524352 BGN524351:BGN524352 AWR524351:AWR524352 AMV524351:AMV524352 ACZ524351:ACZ524352 TD524351:TD524352 JH524351:JH524352 M524351:M524352 WVT458815:WVT458816 WLX458815:WLX458816 WCB458815:WCB458816 VSF458815:VSF458816 VIJ458815:VIJ458816 UYN458815:UYN458816 UOR458815:UOR458816 UEV458815:UEV458816 TUZ458815:TUZ458816 TLD458815:TLD458816 TBH458815:TBH458816 SRL458815:SRL458816 SHP458815:SHP458816 RXT458815:RXT458816 RNX458815:RNX458816 REB458815:REB458816 QUF458815:QUF458816 QKJ458815:QKJ458816 QAN458815:QAN458816 PQR458815:PQR458816 PGV458815:PGV458816 OWZ458815:OWZ458816 OND458815:OND458816 ODH458815:ODH458816 NTL458815:NTL458816 NJP458815:NJP458816 MZT458815:MZT458816 MPX458815:MPX458816 MGB458815:MGB458816 LWF458815:LWF458816 LMJ458815:LMJ458816 LCN458815:LCN458816 KSR458815:KSR458816 KIV458815:KIV458816 JYZ458815:JYZ458816 JPD458815:JPD458816 JFH458815:JFH458816 IVL458815:IVL458816 ILP458815:ILP458816 IBT458815:IBT458816 HRX458815:HRX458816 HIB458815:HIB458816 GYF458815:GYF458816 GOJ458815:GOJ458816 GEN458815:GEN458816 FUR458815:FUR458816 FKV458815:FKV458816 FAZ458815:FAZ458816 ERD458815:ERD458816 EHH458815:EHH458816 DXL458815:DXL458816 DNP458815:DNP458816 DDT458815:DDT458816 CTX458815:CTX458816 CKB458815:CKB458816 CAF458815:CAF458816 BQJ458815:BQJ458816 BGN458815:BGN458816 AWR458815:AWR458816 AMV458815:AMV458816 ACZ458815:ACZ458816 TD458815:TD458816 JH458815:JH458816 M458815:M458816 WVT393279:WVT393280 WLX393279:WLX393280 WCB393279:WCB393280 VSF393279:VSF393280 VIJ393279:VIJ393280 UYN393279:UYN393280 UOR393279:UOR393280 UEV393279:UEV393280 TUZ393279:TUZ393280 TLD393279:TLD393280 TBH393279:TBH393280 SRL393279:SRL393280 SHP393279:SHP393280 RXT393279:RXT393280 RNX393279:RNX393280 REB393279:REB393280 QUF393279:QUF393280 QKJ393279:QKJ393280 QAN393279:QAN393280 PQR393279:PQR393280 PGV393279:PGV393280 OWZ393279:OWZ393280 OND393279:OND393280 ODH393279:ODH393280 NTL393279:NTL393280 NJP393279:NJP393280 MZT393279:MZT393280 MPX393279:MPX393280 MGB393279:MGB393280 LWF393279:LWF393280 LMJ393279:LMJ393280 LCN393279:LCN393280 KSR393279:KSR393280 KIV393279:KIV393280 JYZ393279:JYZ393280 JPD393279:JPD393280 JFH393279:JFH393280 IVL393279:IVL393280 ILP393279:ILP393280 IBT393279:IBT393280 HRX393279:HRX393280 HIB393279:HIB393280 GYF393279:GYF393280 GOJ393279:GOJ393280 GEN393279:GEN393280 FUR393279:FUR393280 FKV393279:FKV393280 FAZ393279:FAZ393280 ERD393279:ERD393280 EHH393279:EHH393280 DXL393279:DXL393280 DNP393279:DNP393280 DDT393279:DDT393280 CTX393279:CTX393280 CKB393279:CKB393280 CAF393279:CAF393280 BQJ393279:BQJ393280 BGN393279:BGN393280 AWR393279:AWR393280 AMV393279:AMV393280 ACZ393279:ACZ393280 TD393279:TD393280 JH393279:JH393280 M393279:M393280 WVT327743:WVT327744 WLX327743:WLX327744 WCB327743:WCB327744 VSF327743:VSF327744 VIJ327743:VIJ327744 UYN327743:UYN327744 UOR327743:UOR327744 UEV327743:UEV327744 TUZ327743:TUZ327744 TLD327743:TLD327744 TBH327743:TBH327744 SRL327743:SRL327744 SHP327743:SHP327744 RXT327743:RXT327744 RNX327743:RNX327744 REB327743:REB327744 QUF327743:QUF327744 QKJ327743:QKJ327744 QAN327743:QAN327744 PQR327743:PQR327744 PGV327743:PGV327744 OWZ327743:OWZ327744 OND327743:OND327744 ODH327743:ODH327744 NTL327743:NTL327744 NJP327743:NJP327744 MZT327743:MZT327744 MPX327743:MPX327744 MGB327743:MGB327744 LWF327743:LWF327744 LMJ327743:LMJ327744 LCN327743:LCN327744 KSR327743:KSR327744 KIV327743:KIV327744 JYZ327743:JYZ327744 JPD327743:JPD327744 JFH327743:JFH327744 IVL327743:IVL327744 ILP327743:ILP327744 IBT327743:IBT327744 HRX327743:HRX327744 HIB327743:HIB327744 GYF327743:GYF327744 GOJ327743:GOJ327744 GEN327743:GEN327744 FUR327743:FUR327744 FKV327743:FKV327744 FAZ327743:FAZ327744 ERD327743:ERD327744 EHH327743:EHH327744 DXL327743:DXL327744 DNP327743:DNP327744 DDT327743:DDT327744 CTX327743:CTX327744 CKB327743:CKB327744 CAF327743:CAF327744 BQJ327743:BQJ327744 BGN327743:BGN327744 AWR327743:AWR327744 AMV327743:AMV327744 ACZ327743:ACZ327744 TD327743:TD327744 JH327743:JH327744 M327743:M327744 WVT262207:WVT262208 WLX262207:WLX262208 WCB262207:WCB262208 VSF262207:VSF262208 VIJ262207:VIJ262208 UYN262207:UYN262208 UOR262207:UOR262208 UEV262207:UEV262208 TUZ262207:TUZ262208 TLD262207:TLD262208 TBH262207:TBH262208 SRL262207:SRL262208 SHP262207:SHP262208 RXT262207:RXT262208 RNX262207:RNX262208 REB262207:REB262208 QUF262207:QUF262208 QKJ262207:QKJ262208 QAN262207:QAN262208 PQR262207:PQR262208 PGV262207:PGV262208 OWZ262207:OWZ262208 OND262207:OND262208 ODH262207:ODH262208 NTL262207:NTL262208 NJP262207:NJP262208 MZT262207:MZT262208 MPX262207:MPX262208 MGB262207:MGB262208 LWF262207:LWF262208 LMJ262207:LMJ262208 LCN262207:LCN262208 KSR262207:KSR262208 KIV262207:KIV262208 JYZ262207:JYZ262208 JPD262207:JPD262208 JFH262207:JFH262208 IVL262207:IVL262208 ILP262207:ILP262208 IBT262207:IBT262208 HRX262207:HRX262208 HIB262207:HIB262208 GYF262207:GYF262208 GOJ262207:GOJ262208 GEN262207:GEN262208 FUR262207:FUR262208 FKV262207:FKV262208 FAZ262207:FAZ262208 ERD262207:ERD262208 EHH262207:EHH262208 DXL262207:DXL262208 DNP262207:DNP262208 DDT262207:DDT262208 CTX262207:CTX262208 CKB262207:CKB262208 CAF262207:CAF262208 BQJ262207:BQJ262208 BGN262207:BGN262208 AWR262207:AWR262208 AMV262207:AMV262208 ACZ262207:ACZ262208 TD262207:TD262208 JH262207:JH262208 M262207:M262208 WVT196671:WVT196672 WLX196671:WLX196672 WCB196671:WCB196672 VSF196671:VSF196672 VIJ196671:VIJ196672 UYN196671:UYN196672 UOR196671:UOR196672 UEV196671:UEV196672 TUZ196671:TUZ196672 TLD196671:TLD196672 TBH196671:TBH196672 SRL196671:SRL196672 SHP196671:SHP196672 RXT196671:RXT196672 RNX196671:RNX196672 REB196671:REB196672 QUF196671:QUF196672 QKJ196671:QKJ196672 QAN196671:QAN196672 PQR196671:PQR196672 PGV196671:PGV196672 OWZ196671:OWZ196672 OND196671:OND196672 ODH196671:ODH196672 NTL196671:NTL196672 NJP196671:NJP196672 MZT196671:MZT196672 MPX196671:MPX196672 MGB196671:MGB196672 LWF196671:LWF196672 LMJ196671:LMJ196672 LCN196671:LCN196672 KSR196671:KSR196672 KIV196671:KIV196672 JYZ196671:JYZ196672 JPD196671:JPD196672 JFH196671:JFH196672 IVL196671:IVL196672 ILP196671:ILP196672 IBT196671:IBT196672 HRX196671:HRX196672 HIB196671:HIB196672 GYF196671:GYF196672 GOJ196671:GOJ196672 GEN196671:GEN196672 FUR196671:FUR196672 FKV196671:FKV196672 FAZ196671:FAZ196672 ERD196671:ERD196672 EHH196671:EHH196672 DXL196671:DXL196672 DNP196671:DNP196672 DDT196671:DDT196672 CTX196671:CTX196672 CKB196671:CKB196672 CAF196671:CAF196672 BQJ196671:BQJ196672 BGN196671:BGN196672 AWR196671:AWR196672 AMV196671:AMV196672 ACZ196671:ACZ196672 TD196671:TD196672 JH196671:JH196672 M196671:M196672 WVT131135:WVT131136 WLX131135:WLX131136 WCB131135:WCB131136 VSF131135:VSF131136 VIJ131135:VIJ131136 UYN131135:UYN131136 UOR131135:UOR131136 UEV131135:UEV131136 TUZ131135:TUZ131136 TLD131135:TLD131136 TBH131135:TBH131136 SRL131135:SRL131136 SHP131135:SHP131136 RXT131135:RXT131136 RNX131135:RNX131136 REB131135:REB131136 QUF131135:QUF131136 QKJ131135:QKJ131136 QAN131135:QAN131136 PQR131135:PQR131136 PGV131135:PGV131136 OWZ131135:OWZ131136 OND131135:OND131136 ODH131135:ODH131136 NTL131135:NTL131136 NJP131135:NJP131136 MZT131135:MZT131136 MPX131135:MPX131136 MGB131135:MGB131136 LWF131135:LWF131136 LMJ131135:LMJ131136 LCN131135:LCN131136 KSR131135:KSR131136 KIV131135:KIV131136 JYZ131135:JYZ131136 JPD131135:JPD131136 JFH131135:JFH131136 IVL131135:IVL131136 ILP131135:ILP131136 IBT131135:IBT131136 HRX131135:HRX131136 HIB131135:HIB131136 GYF131135:GYF131136 GOJ131135:GOJ131136 GEN131135:GEN131136 FUR131135:FUR131136 FKV131135:FKV131136 FAZ131135:FAZ131136 ERD131135:ERD131136 EHH131135:EHH131136 DXL131135:DXL131136 DNP131135:DNP131136 DDT131135:DDT131136 CTX131135:CTX131136 CKB131135:CKB131136 CAF131135:CAF131136 BQJ131135:BQJ131136 BGN131135:BGN131136 AWR131135:AWR131136 AMV131135:AMV131136 ACZ131135:ACZ131136 TD131135:TD131136 JH131135:JH131136 M131135:M131136 WVT65599:WVT65600 WLX65599:WLX65600 WCB65599:WCB65600 VSF65599:VSF65600 VIJ65599:VIJ65600 UYN65599:UYN65600 UOR65599:UOR65600 UEV65599:UEV65600 TUZ65599:TUZ65600 TLD65599:TLD65600 TBH65599:TBH65600 SRL65599:SRL65600 SHP65599:SHP65600 RXT65599:RXT65600 RNX65599:RNX65600 REB65599:REB65600 QUF65599:QUF65600 QKJ65599:QKJ65600 QAN65599:QAN65600 PQR65599:PQR65600 PGV65599:PGV65600 OWZ65599:OWZ65600 OND65599:OND65600 ODH65599:ODH65600 NTL65599:NTL65600 NJP65599:NJP65600 MZT65599:MZT65600 MPX65599:MPX65600 MGB65599:MGB65600 LWF65599:LWF65600 LMJ65599:LMJ65600 LCN65599:LCN65600 KSR65599:KSR65600 KIV65599:KIV65600 JYZ65599:JYZ65600 JPD65599:JPD65600 JFH65599:JFH65600 IVL65599:IVL65600 ILP65599:ILP65600 IBT65599:IBT65600 HRX65599:HRX65600 HIB65599:HIB65600 GYF65599:GYF65600 GOJ65599:GOJ65600 GEN65599:GEN65600 FUR65599:FUR65600 FKV65599:FKV65600 FAZ65599:FAZ65600 ERD65599:ERD65600 EHH65599:EHH65600 DXL65599:DXL65600 DNP65599:DNP65600 DDT65599:DDT65600 CTX65599:CTX65600 CKB65599:CKB65600 CAF65599:CAF65600 BQJ65599:BQJ65600 BGN65599:BGN65600 AWR65599:AWR65600 AMV65599:AMV65600 ACZ65599:ACZ65600 TD65599:TD65600 JH65599:JH65600 M65599:M65600 WVT63:WVT64 WLX63:WLX64 WCB63:WCB64 VSF63:VSF64 VIJ63:VIJ64 UYN63:UYN64 UOR63:UOR64 UEV63:UEV64 TUZ63:TUZ64 TLD63:TLD64 TBH63:TBH64 SRL63:SRL64 SHP63:SHP64 RXT63:RXT64 RNX63:RNX64 REB63:REB64 QUF63:QUF64 QKJ63:QKJ64 QAN63:QAN64 PQR63:PQR64 PGV63:PGV64 OWZ63:OWZ64 OND63:OND64 ODH63:ODH64 NTL63:NTL64 NJP63:NJP64 MZT63:MZT64 MPX63:MPX64 MGB63:MGB64 LWF63:LWF64 LMJ63:LMJ64 LCN63:LCN64 KSR63:KSR64 KIV63:KIV64 JYZ63:JYZ64 JPD63:JPD64 JFH63:JFH64 IVL63:IVL64 ILP63:ILP64 IBT63:IBT64 HRX63:HRX64 HIB63:HIB64 GYF63:GYF64 GOJ63:GOJ64 GEN63:GEN64 FUR63:FUR64 FKV63:FKV64 FAZ63:FAZ64 ERD63:ERD64 EHH63:EHH64 DXL63:DXL64 DNP63:DNP64 DDT63:DDT64 CTX63:CTX64 CKB63:CKB64 CAF63:CAF64 BQJ63:BQJ64 BGN63:BGN64 AWR63:AWR64 AMV63:AMV64 ACZ63:ACZ64 TD63:TD64 JH63:JH64">
      <formula1>$U$4:$U$5</formula1>
    </dataValidation>
  </dataValidations>
  <pageMargins left="0.75" right="0.75" top="1" bottom="1" header="0.5" footer="0.5"/>
  <pageSetup paperSize="9" scale="2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tint="0.59999389629810485"/>
    <pageSetUpPr fitToPage="1"/>
  </sheetPr>
  <dimension ref="A1:AN619"/>
  <sheetViews>
    <sheetView showGridLines="0" zoomScaleNormal="100" workbookViewId="0"/>
  </sheetViews>
  <sheetFormatPr defaultRowHeight="11.25"/>
  <cols>
    <col min="1" max="3" width="3.5703125" style="4" customWidth="1"/>
    <col min="4" max="4" width="15.5703125" style="4" customWidth="1"/>
    <col min="5" max="5" width="40.5703125" style="4" customWidth="1"/>
    <col min="6" max="6" width="3.5703125" style="4" customWidth="1"/>
    <col min="7" max="9" width="15.5703125" style="4" customWidth="1"/>
    <col min="10" max="10" width="3.5703125" style="4" customWidth="1"/>
    <col min="11" max="11" width="15.5703125" style="4" customWidth="1"/>
    <col min="12" max="12" width="3.5703125" style="4" customWidth="1"/>
    <col min="13" max="19" width="15.5703125" style="4" customWidth="1"/>
    <col min="20" max="20" width="3.5703125" style="4" customWidth="1"/>
    <col min="21" max="21" width="15.5703125" style="4" customWidth="1"/>
    <col min="22" max="22" width="3.5703125" style="4" customWidth="1"/>
    <col min="23" max="29" width="15.5703125" style="4" customWidth="1"/>
    <col min="30" max="30" width="3.5703125" style="4" customWidth="1"/>
    <col min="31" max="31" width="15.5703125" style="4" customWidth="1"/>
    <col min="32" max="33" width="3.5703125" style="4" customWidth="1"/>
    <col min="34" max="34" width="8.7109375" style="5" customWidth="1"/>
    <col min="35" max="38" width="7.5703125" style="5" hidden="1" customWidth="1"/>
    <col min="39" max="39" width="8.7109375" style="5" hidden="1" customWidth="1"/>
    <col min="40" max="255" width="8.7109375" style="5"/>
    <col min="256" max="258" width="3.7109375" style="5" customWidth="1"/>
    <col min="259" max="259" width="16.42578125" style="5" customWidth="1"/>
    <col min="260" max="260" width="31.5703125" style="5" customWidth="1"/>
    <col min="261" max="261" width="2.42578125" style="5" customWidth="1"/>
    <col min="262" max="264" width="15.5703125" style="5" customWidth="1"/>
    <col min="265" max="265" width="2.42578125" style="5" customWidth="1"/>
    <col min="266" max="266" width="15.5703125" style="5" customWidth="1"/>
    <col min="267" max="267" width="2.42578125" style="5" customWidth="1"/>
    <col min="268" max="274" width="15.5703125" style="5" customWidth="1"/>
    <col min="275" max="275" width="2.5703125" style="5" customWidth="1"/>
    <col min="276" max="276" width="15.5703125" style="5" customWidth="1"/>
    <col min="277" max="277" width="2.5703125" style="5" customWidth="1"/>
    <col min="278" max="284" width="15.5703125" style="5" customWidth="1"/>
    <col min="285" max="285" width="2.5703125" style="5" customWidth="1"/>
    <col min="286" max="286" width="15.5703125" style="5" customWidth="1"/>
    <col min="287" max="288" width="5.42578125" style="5" customWidth="1"/>
    <col min="289" max="290" width="8.7109375" style="5"/>
    <col min="291" max="295" width="0" style="5" hidden="1" customWidth="1"/>
    <col min="296" max="511" width="8.7109375" style="5"/>
    <col min="512" max="514" width="3.7109375" style="5" customWidth="1"/>
    <col min="515" max="515" width="16.42578125" style="5" customWidth="1"/>
    <col min="516" max="516" width="31.5703125" style="5" customWidth="1"/>
    <col min="517" max="517" width="2.42578125" style="5" customWidth="1"/>
    <col min="518" max="520" width="15.5703125" style="5" customWidth="1"/>
    <col min="521" max="521" width="2.42578125" style="5" customWidth="1"/>
    <col min="522" max="522" width="15.5703125" style="5" customWidth="1"/>
    <col min="523" max="523" width="2.42578125" style="5" customWidth="1"/>
    <col min="524" max="530" width="15.5703125" style="5" customWidth="1"/>
    <col min="531" max="531" width="2.5703125" style="5" customWidth="1"/>
    <col min="532" max="532" width="15.5703125" style="5" customWidth="1"/>
    <col min="533" max="533" width="2.5703125" style="5" customWidth="1"/>
    <col min="534" max="540" width="15.5703125" style="5" customWidth="1"/>
    <col min="541" max="541" width="2.5703125" style="5" customWidth="1"/>
    <col min="542" max="542" width="15.5703125" style="5" customWidth="1"/>
    <col min="543" max="544" width="5.42578125" style="5" customWidth="1"/>
    <col min="545" max="546" width="8.7109375" style="5"/>
    <col min="547" max="551" width="0" style="5" hidden="1" customWidth="1"/>
    <col min="552" max="767" width="8.7109375" style="5"/>
    <col min="768" max="770" width="3.7109375" style="5" customWidth="1"/>
    <col min="771" max="771" width="16.42578125" style="5" customWidth="1"/>
    <col min="772" max="772" width="31.5703125" style="5" customWidth="1"/>
    <col min="773" max="773" width="2.42578125" style="5" customWidth="1"/>
    <col min="774" max="776" width="15.5703125" style="5" customWidth="1"/>
    <col min="777" max="777" width="2.42578125" style="5" customWidth="1"/>
    <col min="778" max="778" width="15.5703125" style="5" customWidth="1"/>
    <col min="779" max="779" width="2.42578125" style="5" customWidth="1"/>
    <col min="780" max="786" width="15.5703125" style="5" customWidth="1"/>
    <col min="787" max="787" width="2.5703125" style="5" customWidth="1"/>
    <col min="788" max="788" width="15.5703125" style="5" customWidth="1"/>
    <col min="789" max="789" width="2.5703125" style="5" customWidth="1"/>
    <col min="790" max="796" width="15.5703125" style="5" customWidth="1"/>
    <col min="797" max="797" width="2.5703125" style="5" customWidth="1"/>
    <col min="798" max="798" width="15.5703125" style="5" customWidth="1"/>
    <col min="799" max="800" width="5.42578125" style="5" customWidth="1"/>
    <col min="801" max="802" width="8.7109375" style="5"/>
    <col min="803" max="807" width="0" style="5" hidden="1" customWidth="1"/>
    <col min="808" max="1023" width="8.7109375" style="5"/>
    <col min="1024" max="1026" width="3.7109375" style="5" customWidth="1"/>
    <col min="1027" max="1027" width="16.42578125" style="5" customWidth="1"/>
    <col min="1028" max="1028" width="31.5703125" style="5" customWidth="1"/>
    <col min="1029" max="1029" width="2.42578125" style="5" customWidth="1"/>
    <col min="1030" max="1032" width="15.5703125" style="5" customWidth="1"/>
    <col min="1033" max="1033" width="2.42578125" style="5" customWidth="1"/>
    <col min="1034" max="1034" width="15.5703125" style="5" customWidth="1"/>
    <col min="1035" max="1035" width="2.42578125" style="5" customWidth="1"/>
    <col min="1036" max="1042" width="15.5703125" style="5" customWidth="1"/>
    <col min="1043" max="1043" width="2.5703125" style="5" customWidth="1"/>
    <col min="1044" max="1044" width="15.5703125" style="5" customWidth="1"/>
    <col min="1045" max="1045" width="2.5703125" style="5" customWidth="1"/>
    <col min="1046" max="1052" width="15.5703125" style="5" customWidth="1"/>
    <col min="1053" max="1053" width="2.5703125" style="5" customWidth="1"/>
    <col min="1054" max="1054" width="15.5703125" style="5" customWidth="1"/>
    <col min="1055" max="1056" width="5.42578125" style="5" customWidth="1"/>
    <col min="1057" max="1058" width="8.7109375" style="5"/>
    <col min="1059" max="1063" width="0" style="5" hidden="1" customWidth="1"/>
    <col min="1064" max="1279" width="8.7109375" style="5"/>
    <col min="1280" max="1282" width="3.7109375" style="5" customWidth="1"/>
    <col min="1283" max="1283" width="16.42578125" style="5" customWidth="1"/>
    <col min="1284" max="1284" width="31.5703125" style="5" customWidth="1"/>
    <col min="1285" max="1285" width="2.42578125" style="5" customWidth="1"/>
    <col min="1286" max="1288" width="15.5703125" style="5" customWidth="1"/>
    <col min="1289" max="1289" width="2.42578125" style="5" customWidth="1"/>
    <col min="1290" max="1290" width="15.5703125" style="5" customWidth="1"/>
    <col min="1291" max="1291" width="2.42578125" style="5" customWidth="1"/>
    <col min="1292" max="1298" width="15.5703125" style="5" customWidth="1"/>
    <col min="1299" max="1299" width="2.5703125" style="5" customWidth="1"/>
    <col min="1300" max="1300" width="15.5703125" style="5" customWidth="1"/>
    <col min="1301" max="1301" width="2.5703125" style="5" customWidth="1"/>
    <col min="1302" max="1308" width="15.5703125" style="5" customWidth="1"/>
    <col min="1309" max="1309" width="2.5703125" style="5" customWidth="1"/>
    <col min="1310" max="1310" width="15.5703125" style="5" customWidth="1"/>
    <col min="1311" max="1312" width="5.42578125" style="5" customWidth="1"/>
    <col min="1313" max="1314" width="8.7109375" style="5"/>
    <col min="1315" max="1319" width="0" style="5" hidden="1" customWidth="1"/>
    <col min="1320" max="1535" width="8.7109375" style="5"/>
    <col min="1536" max="1538" width="3.7109375" style="5" customWidth="1"/>
    <col min="1539" max="1539" width="16.42578125" style="5" customWidth="1"/>
    <col min="1540" max="1540" width="31.5703125" style="5" customWidth="1"/>
    <col min="1541" max="1541" width="2.42578125" style="5" customWidth="1"/>
    <col min="1542" max="1544" width="15.5703125" style="5" customWidth="1"/>
    <col min="1545" max="1545" width="2.42578125" style="5" customWidth="1"/>
    <col min="1546" max="1546" width="15.5703125" style="5" customWidth="1"/>
    <col min="1547" max="1547" width="2.42578125" style="5" customWidth="1"/>
    <col min="1548" max="1554" width="15.5703125" style="5" customWidth="1"/>
    <col min="1555" max="1555" width="2.5703125" style="5" customWidth="1"/>
    <col min="1556" max="1556" width="15.5703125" style="5" customWidth="1"/>
    <col min="1557" max="1557" width="2.5703125" style="5" customWidth="1"/>
    <col min="1558" max="1564" width="15.5703125" style="5" customWidth="1"/>
    <col min="1565" max="1565" width="2.5703125" style="5" customWidth="1"/>
    <col min="1566" max="1566" width="15.5703125" style="5" customWidth="1"/>
    <col min="1567" max="1568" width="5.42578125" style="5" customWidth="1"/>
    <col min="1569" max="1570" width="8.7109375" style="5"/>
    <col min="1571" max="1575" width="0" style="5" hidden="1" customWidth="1"/>
    <col min="1576" max="1791" width="8.7109375" style="5"/>
    <col min="1792" max="1794" width="3.7109375" style="5" customWidth="1"/>
    <col min="1795" max="1795" width="16.42578125" style="5" customWidth="1"/>
    <col min="1796" max="1796" width="31.5703125" style="5" customWidth="1"/>
    <col min="1797" max="1797" width="2.42578125" style="5" customWidth="1"/>
    <col min="1798" max="1800" width="15.5703125" style="5" customWidth="1"/>
    <col min="1801" max="1801" width="2.42578125" style="5" customWidth="1"/>
    <col min="1802" max="1802" width="15.5703125" style="5" customWidth="1"/>
    <col min="1803" max="1803" width="2.42578125" style="5" customWidth="1"/>
    <col min="1804" max="1810" width="15.5703125" style="5" customWidth="1"/>
    <col min="1811" max="1811" width="2.5703125" style="5" customWidth="1"/>
    <col min="1812" max="1812" width="15.5703125" style="5" customWidth="1"/>
    <col min="1813" max="1813" width="2.5703125" style="5" customWidth="1"/>
    <col min="1814" max="1820" width="15.5703125" style="5" customWidth="1"/>
    <col min="1821" max="1821" width="2.5703125" style="5" customWidth="1"/>
    <col min="1822" max="1822" width="15.5703125" style="5" customWidth="1"/>
    <col min="1823" max="1824" width="5.42578125" style="5" customWidth="1"/>
    <col min="1825" max="1826" width="8.7109375" style="5"/>
    <col min="1827" max="1831" width="0" style="5" hidden="1" customWidth="1"/>
    <col min="1832" max="2047" width="8.7109375" style="5"/>
    <col min="2048" max="2050" width="3.7109375" style="5" customWidth="1"/>
    <col min="2051" max="2051" width="16.42578125" style="5" customWidth="1"/>
    <col min="2052" max="2052" width="31.5703125" style="5" customWidth="1"/>
    <col min="2053" max="2053" width="2.42578125" style="5" customWidth="1"/>
    <col min="2054" max="2056" width="15.5703125" style="5" customWidth="1"/>
    <col min="2057" max="2057" width="2.42578125" style="5" customWidth="1"/>
    <col min="2058" max="2058" width="15.5703125" style="5" customWidth="1"/>
    <col min="2059" max="2059" width="2.42578125" style="5" customWidth="1"/>
    <col min="2060" max="2066" width="15.5703125" style="5" customWidth="1"/>
    <col min="2067" max="2067" width="2.5703125" style="5" customWidth="1"/>
    <col min="2068" max="2068" width="15.5703125" style="5" customWidth="1"/>
    <col min="2069" max="2069" width="2.5703125" style="5" customWidth="1"/>
    <col min="2070" max="2076" width="15.5703125" style="5" customWidth="1"/>
    <col min="2077" max="2077" width="2.5703125" style="5" customWidth="1"/>
    <col min="2078" max="2078" width="15.5703125" style="5" customWidth="1"/>
    <col min="2079" max="2080" width="5.42578125" style="5" customWidth="1"/>
    <col min="2081" max="2082" width="8.7109375" style="5"/>
    <col min="2083" max="2087" width="0" style="5" hidden="1" customWidth="1"/>
    <col min="2088" max="2303" width="8.7109375" style="5"/>
    <col min="2304" max="2306" width="3.7109375" style="5" customWidth="1"/>
    <col min="2307" max="2307" width="16.42578125" style="5" customWidth="1"/>
    <col min="2308" max="2308" width="31.5703125" style="5" customWidth="1"/>
    <col min="2309" max="2309" width="2.42578125" style="5" customWidth="1"/>
    <col min="2310" max="2312" width="15.5703125" style="5" customWidth="1"/>
    <col min="2313" max="2313" width="2.42578125" style="5" customWidth="1"/>
    <col min="2314" max="2314" width="15.5703125" style="5" customWidth="1"/>
    <col min="2315" max="2315" width="2.42578125" style="5" customWidth="1"/>
    <col min="2316" max="2322" width="15.5703125" style="5" customWidth="1"/>
    <col min="2323" max="2323" width="2.5703125" style="5" customWidth="1"/>
    <col min="2324" max="2324" width="15.5703125" style="5" customWidth="1"/>
    <col min="2325" max="2325" width="2.5703125" style="5" customWidth="1"/>
    <col min="2326" max="2332" width="15.5703125" style="5" customWidth="1"/>
    <col min="2333" max="2333" width="2.5703125" style="5" customWidth="1"/>
    <col min="2334" max="2334" width="15.5703125" style="5" customWidth="1"/>
    <col min="2335" max="2336" width="5.42578125" style="5" customWidth="1"/>
    <col min="2337" max="2338" width="8.7109375" style="5"/>
    <col min="2339" max="2343" width="0" style="5" hidden="1" customWidth="1"/>
    <col min="2344" max="2559" width="8.7109375" style="5"/>
    <col min="2560" max="2562" width="3.7109375" style="5" customWidth="1"/>
    <col min="2563" max="2563" width="16.42578125" style="5" customWidth="1"/>
    <col min="2564" max="2564" width="31.5703125" style="5" customWidth="1"/>
    <col min="2565" max="2565" width="2.42578125" style="5" customWidth="1"/>
    <col min="2566" max="2568" width="15.5703125" style="5" customWidth="1"/>
    <col min="2569" max="2569" width="2.42578125" style="5" customWidth="1"/>
    <col min="2570" max="2570" width="15.5703125" style="5" customWidth="1"/>
    <col min="2571" max="2571" width="2.42578125" style="5" customWidth="1"/>
    <col min="2572" max="2578" width="15.5703125" style="5" customWidth="1"/>
    <col min="2579" max="2579" width="2.5703125" style="5" customWidth="1"/>
    <col min="2580" max="2580" width="15.5703125" style="5" customWidth="1"/>
    <col min="2581" max="2581" width="2.5703125" style="5" customWidth="1"/>
    <col min="2582" max="2588" width="15.5703125" style="5" customWidth="1"/>
    <col min="2589" max="2589" width="2.5703125" style="5" customWidth="1"/>
    <col min="2590" max="2590" width="15.5703125" style="5" customWidth="1"/>
    <col min="2591" max="2592" width="5.42578125" style="5" customWidth="1"/>
    <col min="2593" max="2594" width="8.7109375" style="5"/>
    <col min="2595" max="2599" width="0" style="5" hidden="1" customWidth="1"/>
    <col min="2600" max="2815" width="8.7109375" style="5"/>
    <col min="2816" max="2818" width="3.7109375" style="5" customWidth="1"/>
    <col min="2819" max="2819" width="16.42578125" style="5" customWidth="1"/>
    <col min="2820" max="2820" width="31.5703125" style="5" customWidth="1"/>
    <col min="2821" max="2821" width="2.42578125" style="5" customWidth="1"/>
    <col min="2822" max="2824" width="15.5703125" style="5" customWidth="1"/>
    <col min="2825" max="2825" width="2.42578125" style="5" customWidth="1"/>
    <col min="2826" max="2826" width="15.5703125" style="5" customWidth="1"/>
    <col min="2827" max="2827" width="2.42578125" style="5" customWidth="1"/>
    <col min="2828" max="2834" width="15.5703125" style="5" customWidth="1"/>
    <col min="2835" max="2835" width="2.5703125" style="5" customWidth="1"/>
    <col min="2836" max="2836" width="15.5703125" style="5" customWidth="1"/>
    <col min="2837" max="2837" width="2.5703125" style="5" customWidth="1"/>
    <col min="2838" max="2844" width="15.5703125" style="5" customWidth="1"/>
    <col min="2845" max="2845" width="2.5703125" style="5" customWidth="1"/>
    <col min="2846" max="2846" width="15.5703125" style="5" customWidth="1"/>
    <col min="2847" max="2848" width="5.42578125" style="5" customWidth="1"/>
    <col min="2849" max="2850" width="8.7109375" style="5"/>
    <col min="2851" max="2855" width="0" style="5" hidden="1" customWidth="1"/>
    <col min="2856" max="3071" width="8.7109375" style="5"/>
    <col min="3072" max="3074" width="3.7109375" style="5" customWidth="1"/>
    <col min="3075" max="3075" width="16.42578125" style="5" customWidth="1"/>
    <col min="3076" max="3076" width="31.5703125" style="5" customWidth="1"/>
    <col min="3077" max="3077" width="2.42578125" style="5" customWidth="1"/>
    <col min="3078" max="3080" width="15.5703125" style="5" customWidth="1"/>
    <col min="3081" max="3081" width="2.42578125" style="5" customWidth="1"/>
    <col min="3082" max="3082" width="15.5703125" style="5" customWidth="1"/>
    <col min="3083" max="3083" width="2.42578125" style="5" customWidth="1"/>
    <col min="3084" max="3090" width="15.5703125" style="5" customWidth="1"/>
    <col min="3091" max="3091" width="2.5703125" style="5" customWidth="1"/>
    <col min="3092" max="3092" width="15.5703125" style="5" customWidth="1"/>
    <col min="3093" max="3093" width="2.5703125" style="5" customWidth="1"/>
    <col min="3094" max="3100" width="15.5703125" style="5" customWidth="1"/>
    <col min="3101" max="3101" width="2.5703125" style="5" customWidth="1"/>
    <col min="3102" max="3102" width="15.5703125" style="5" customWidth="1"/>
    <col min="3103" max="3104" width="5.42578125" style="5" customWidth="1"/>
    <col min="3105" max="3106" width="8.7109375" style="5"/>
    <col min="3107" max="3111" width="0" style="5" hidden="1" customWidth="1"/>
    <col min="3112" max="3327" width="8.7109375" style="5"/>
    <col min="3328" max="3330" width="3.7109375" style="5" customWidth="1"/>
    <col min="3331" max="3331" width="16.42578125" style="5" customWidth="1"/>
    <col min="3332" max="3332" width="31.5703125" style="5" customWidth="1"/>
    <col min="3333" max="3333" width="2.42578125" style="5" customWidth="1"/>
    <col min="3334" max="3336" width="15.5703125" style="5" customWidth="1"/>
    <col min="3337" max="3337" width="2.42578125" style="5" customWidth="1"/>
    <col min="3338" max="3338" width="15.5703125" style="5" customWidth="1"/>
    <col min="3339" max="3339" width="2.42578125" style="5" customWidth="1"/>
    <col min="3340" max="3346" width="15.5703125" style="5" customWidth="1"/>
    <col min="3347" max="3347" width="2.5703125" style="5" customWidth="1"/>
    <col min="3348" max="3348" width="15.5703125" style="5" customWidth="1"/>
    <col min="3349" max="3349" width="2.5703125" style="5" customWidth="1"/>
    <col min="3350" max="3356" width="15.5703125" style="5" customWidth="1"/>
    <col min="3357" max="3357" width="2.5703125" style="5" customWidth="1"/>
    <col min="3358" max="3358" width="15.5703125" style="5" customWidth="1"/>
    <col min="3359" max="3360" width="5.42578125" style="5" customWidth="1"/>
    <col min="3361" max="3362" width="8.7109375" style="5"/>
    <col min="3363" max="3367" width="0" style="5" hidden="1" customWidth="1"/>
    <col min="3368" max="3583" width="8.7109375" style="5"/>
    <col min="3584" max="3586" width="3.7109375" style="5" customWidth="1"/>
    <col min="3587" max="3587" width="16.42578125" style="5" customWidth="1"/>
    <col min="3588" max="3588" width="31.5703125" style="5" customWidth="1"/>
    <col min="3589" max="3589" width="2.42578125" style="5" customWidth="1"/>
    <col min="3590" max="3592" width="15.5703125" style="5" customWidth="1"/>
    <col min="3593" max="3593" width="2.42578125" style="5" customWidth="1"/>
    <col min="3594" max="3594" width="15.5703125" style="5" customWidth="1"/>
    <col min="3595" max="3595" width="2.42578125" style="5" customWidth="1"/>
    <col min="3596" max="3602" width="15.5703125" style="5" customWidth="1"/>
    <col min="3603" max="3603" width="2.5703125" style="5" customWidth="1"/>
    <col min="3604" max="3604" width="15.5703125" style="5" customWidth="1"/>
    <col min="3605" max="3605" width="2.5703125" style="5" customWidth="1"/>
    <col min="3606" max="3612" width="15.5703125" style="5" customWidth="1"/>
    <col min="3613" max="3613" width="2.5703125" style="5" customWidth="1"/>
    <col min="3614" max="3614" width="15.5703125" style="5" customWidth="1"/>
    <col min="3615" max="3616" width="5.42578125" style="5" customWidth="1"/>
    <col min="3617" max="3618" width="8.7109375" style="5"/>
    <col min="3619" max="3623" width="0" style="5" hidden="1" customWidth="1"/>
    <col min="3624" max="3839" width="8.7109375" style="5"/>
    <col min="3840" max="3842" width="3.7109375" style="5" customWidth="1"/>
    <col min="3843" max="3843" width="16.42578125" style="5" customWidth="1"/>
    <col min="3844" max="3844" width="31.5703125" style="5" customWidth="1"/>
    <col min="3845" max="3845" width="2.42578125" style="5" customWidth="1"/>
    <col min="3846" max="3848" width="15.5703125" style="5" customWidth="1"/>
    <col min="3849" max="3849" width="2.42578125" style="5" customWidth="1"/>
    <col min="3850" max="3850" width="15.5703125" style="5" customWidth="1"/>
    <col min="3851" max="3851" width="2.42578125" style="5" customWidth="1"/>
    <col min="3852" max="3858" width="15.5703125" style="5" customWidth="1"/>
    <col min="3859" max="3859" width="2.5703125" style="5" customWidth="1"/>
    <col min="3860" max="3860" width="15.5703125" style="5" customWidth="1"/>
    <col min="3861" max="3861" width="2.5703125" style="5" customWidth="1"/>
    <col min="3862" max="3868" width="15.5703125" style="5" customWidth="1"/>
    <col min="3869" max="3869" width="2.5703125" style="5" customWidth="1"/>
    <col min="3870" max="3870" width="15.5703125" style="5" customWidth="1"/>
    <col min="3871" max="3872" width="5.42578125" style="5" customWidth="1"/>
    <col min="3873" max="3874" width="8.7109375" style="5"/>
    <col min="3875" max="3879" width="0" style="5" hidden="1" customWidth="1"/>
    <col min="3880" max="4095" width="8.7109375" style="5"/>
    <col min="4096" max="4098" width="3.7109375" style="5" customWidth="1"/>
    <col min="4099" max="4099" width="16.42578125" style="5" customWidth="1"/>
    <col min="4100" max="4100" width="31.5703125" style="5" customWidth="1"/>
    <col min="4101" max="4101" width="2.42578125" style="5" customWidth="1"/>
    <col min="4102" max="4104" width="15.5703125" style="5" customWidth="1"/>
    <col min="4105" max="4105" width="2.42578125" style="5" customWidth="1"/>
    <col min="4106" max="4106" width="15.5703125" style="5" customWidth="1"/>
    <col min="4107" max="4107" width="2.42578125" style="5" customWidth="1"/>
    <col min="4108" max="4114" width="15.5703125" style="5" customWidth="1"/>
    <col min="4115" max="4115" width="2.5703125" style="5" customWidth="1"/>
    <col min="4116" max="4116" width="15.5703125" style="5" customWidth="1"/>
    <col min="4117" max="4117" width="2.5703125" style="5" customWidth="1"/>
    <col min="4118" max="4124" width="15.5703125" style="5" customWidth="1"/>
    <col min="4125" max="4125" width="2.5703125" style="5" customWidth="1"/>
    <col min="4126" max="4126" width="15.5703125" style="5" customWidth="1"/>
    <col min="4127" max="4128" width="5.42578125" style="5" customWidth="1"/>
    <col min="4129" max="4130" width="8.7109375" style="5"/>
    <col min="4131" max="4135" width="0" style="5" hidden="1" customWidth="1"/>
    <col min="4136" max="4351" width="8.7109375" style="5"/>
    <col min="4352" max="4354" width="3.7109375" style="5" customWidth="1"/>
    <col min="4355" max="4355" width="16.42578125" style="5" customWidth="1"/>
    <col min="4356" max="4356" width="31.5703125" style="5" customWidth="1"/>
    <col min="4357" max="4357" width="2.42578125" style="5" customWidth="1"/>
    <col min="4358" max="4360" width="15.5703125" style="5" customWidth="1"/>
    <col min="4361" max="4361" width="2.42578125" style="5" customWidth="1"/>
    <col min="4362" max="4362" width="15.5703125" style="5" customWidth="1"/>
    <col min="4363" max="4363" width="2.42578125" style="5" customWidth="1"/>
    <col min="4364" max="4370" width="15.5703125" style="5" customWidth="1"/>
    <col min="4371" max="4371" width="2.5703125" style="5" customWidth="1"/>
    <col min="4372" max="4372" width="15.5703125" style="5" customWidth="1"/>
    <col min="4373" max="4373" width="2.5703125" style="5" customWidth="1"/>
    <col min="4374" max="4380" width="15.5703125" style="5" customWidth="1"/>
    <col min="4381" max="4381" width="2.5703125" style="5" customWidth="1"/>
    <col min="4382" max="4382" width="15.5703125" style="5" customWidth="1"/>
    <col min="4383" max="4384" width="5.42578125" style="5" customWidth="1"/>
    <col min="4385" max="4386" width="8.7109375" style="5"/>
    <col min="4387" max="4391" width="0" style="5" hidden="1" customWidth="1"/>
    <col min="4392" max="4607" width="8.7109375" style="5"/>
    <col min="4608" max="4610" width="3.7109375" style="5" customWidth="1"/>
    <col min="4611" max="4611" width="16.42578125" style="5" customWidth="1"/>
    <col min="4612" max="4612" width="31.5703125" style="5" customWidth="1"/>
    <col min="4613" max="4613" width="2.42578125" style="5" customWidth="1"/>
    <col min="4614" max="4616" width="15.5703125" style="5" customWidth="1"/>
    <col min="4617" max="4617" width="2.42578125" style="5" customWidth="1"/>
    <col min="4618" max="4618" width="15.5703125" style="5" customWidth="1"/>
    <col min="4619" max="4619" width="2.42578125" style="5" customWidth="1"/>
    <col min="4620" max="4626" width="15.5703125" style="5" customWidth="1"/>
    <col min="4627" max="4627" width="2.5703125" style="5" customWidth="1"/>
    <col min="4628" max="4628" width="15.5703125" style="5" customWidth="1"/>
    <col min="4629" max="4629" width="2.5703125" style="5" customWidth="1"/>
    <col min="4630" max="4636" width="15.5703125" style="5" customWidth="1"/>
    <col min="4637" max="4637" width="2.5703125" style="5" customWidth="1"/>
    <col min="4638" max="4638" width="15.5703125" style="5" customWidth="1"/>
    <col min="4639" max="4640" width="5.42578125" style="5" customWidth="1"/>
    <col min="4641" max="4642" width="8.7109375" style="5"/>
    <col min="4643" max="4647" width="0" style="5" hidden="1" customWidth="1"/>
    <col min="4648" max="4863" width="8.7109375" style="5"/>
    <col min="4864" max="4866" width="3.7109375" style="5" customWidth="1"/>
    <col min="4867" max="4867" width="16.42578125" style="5" customWidth="1"/>
    <col min="4868" max="4868" width="31.5703125" style="5" customWidth="1"/>
    <col min="4869" max="4869" width="2.42578125" style="5" customWidth="1"/>
    <col min="4870" max="4872" width="15.5703125" style="5" customWidth="1"/>
    <col min="4873" max="4873" width="2.42578125" style="5" customWidth="1"/>
    <col min="4874" max="4874" width="15.5703125" style="5" customWidth="1"/>
    <col min="4875" max="4875" width="2.42578125" style="5" customWidth="1"/>
    <col min="4876" max="4882" width="15.5703125" style="5" customWidth="1"/>
    <col min="4883" max="4883" width="2.5703125" style="5" customWidth="1"/>
    <col min="4884" max="4884" width="15.5703125" style="5" customWidth="1"/>
    <col min="4885" max="4885" width="2.5703125" style="5" customWidth="1"/>
    <col min="4886" max="4892" width="15.5703125" style="5" customWidth="1"/>
    <col min="4893" max="4893" width="2.5703125" style="5" customWidth="1"/>
    <col min="4894" max="4894" width="15.5703125" style="5" customWidth="1"/>
    <col min="4895" max="4896" width="5.42578125" style="5" customWidth="1"/>
    <col min="4897" max="4898" width="8.7109375" style="5"/>
    <col min="4899" max="4903" width="0" style="5" hidden="1" customWidth="1"/>
    <col min="4904" max="5119" width="8.7109375" style="5"/>
    <col min="5120" max="5122" width="3.7109375" style="5" customWidth="1"/>
    <col min="5123" max="5123" width="16.42578125" style="5" customWidth="1"/>
    <col min="5124" max="5124" width="31.5703125" style="5" customWidth="1"/>
    <col min="5125" max="5125" width="2.42578125" style="5" customWidth="1"/>
    <col min="5126" max="5128" width="15.5703125" style="5" customWidth="1"/>
    <col min="5129" max="5129" width="2.42578125" style="5" customWidth="1"/>
    <col min="5130" max="5130" width="15.5703125" style="5" customWidth="1"/>
    <col min="5131" max="5131" width="2.42578125" style="5" customWidth="1"/>
    <col min="5132" max="5138" width="15.5703125" style="5" customWidth="1"/>
    <col min="5139" max="5139" width="2.5703125" style="5" customWidth="1"/>
    <col min="5140" max="5140" width="15.5703125" style="5" customWidth="1"/>
    <col min="5141" max="5141" width="2.5703125" style="5" customWidth="1"/>
    <col min="5142" max="5148" width="15.5703125" style="5" customWidth="1"/>
    <col min="5149" max="5149" width="2.5703125" style="5" customWidth="1"/>
    <col min="5150" max="5150" width="15.5703125" style="5" customWidth="1"/>
    <col min="5151" max="5152" width="5.42578125" style="5" customWidth="1"/>
    <col min="5153" max="5154" width="8.7109375" style="5"/>
    <col min="5155" max="5159" width="0" style="5" hidden="1" customWidth="1"/>
    <col min="5160" max="5375" width="8.7109375" style="5"/>
    <col min="5376" max="5378" width="3.7109375" style="5" customWidth="1"/>
    <col min="5379" max="5379" width="16.42578125" style="5" customWidth="1"/>
    <col min="5380" max="5380" width="31.5703125" style="5" customWidth="1"/>
    <col min="5381" max="5381" width="2.42578125" style="5" customWidth="1"/>
    <col min="5382" max="5384" width="15.5703125" style="5" customWidth="1"/>
    <col min="5385" max="5385" width="2.42578125" style="5" customWidth="1"/>
    <col min="5386" max="5386" width="15.5703125" style="5" customWidth="1"/>
    <col min="5387" max="5387" width="2.42578125" style="5" customWidth="1"/>
    <col min="5388" max="5394" width="15.5703125" style="5" customWidth="1"/>
    <col min="5395" max="5395" width="2.5703125" style="5" customWidth="1"/>
    <col min="5396" max="5396" width="15.5703125" style="5" customWidth="1"/>
    <col min="5397" max="5397" width="2.5703125" style="5" customWidth="1"/>
    <col min="5398" max="5404" width="15.5703125" style="5" customWidth="1"/>
    <col min="5405" max="5405" width="2.5703125" style="5" customWidth="1"/>
    <col min="5406" max="5406" width="15.5703125" style="5" customWidth="1"/>
    <col min="5407" max="5408" width="5.42578125" style="5" customWidth="1"/>
    <col min="5409" max="5410" width="8.7109375" style="5"/>
    <col min="5411" max="5415" width="0" style="5" hidden="1" customWidth="1"/>
    <col min="5416" max="5631" width="8.7109375" style="5"/>
    <col min="5632" max="5634" width="3.7109375" style="5" customWidth="1"/>
    <col min="5635" max="5635" width="16.42578125" style="5" customWidth="1"/>
    <col min="5636" max="5636" width="31.5703125" style="5" customWidth="1"/>
    <col min="5637" max="5637" width="2.42578125" style="5" customWidth="1"/>
    <col min="5638" max="5640" width="15.5703125" style="5" customWidth="1"/>
    <col min="5641" max="5641" width="2.42578125" style="5" customWidth="1"/>
    <col min="5642" max="5642" width="15.5703125" style="5" customWidth="1"/>
    <col min="5643" max="5643" width="2.42578125" style="5" customWidth="1"/>
    <col min="5644" max="5650" width="15.5703125" style="5" customWidth="1"/>
    <col min="5651" max="5651" width="2.5703125" style="5" customWidth="1"/>
    <col min="5652" max="5652" width="15.5703125" style="5" customWidth="1"/>
    <col min="5653" max="5653" width="2.5703125" style="5" customWidth="1"/>
    <col min="5654" max="5660" width="15.5703125" style="5" customWidth="1"/>
    <col min="5661" max="5661" width="2.5703125" style="5" customWidth="1"/>
    <col min="5662" max="5662" width="15.5703125" style="5" customWidth="1"/>
    <col min="5663" max="5664" width="5.42578125" style="5" customWidth="1"/>
    <col min="5665" max="5666" width="8.7109375" style="5"/>
    <col min="5667" max="5671" width="0" style="5" hidden="1" customWidth="1"/>
    <col min="5672" max="5887" width="8.7109375" style="5"/>
    <col min="5888" max="5890" width="3.7109375" style="5" customWidth="1"/>
    <col min="5891" max="5891" width="16.42578125" style="5" customWidth="1"/>
    <col min="5892" max="5892" width="31.5703125" style="5" customWidth="1"/>
    <col min="5893" max="5893" width="2.42578125" style="5" customWidth="1"/>
    <col min="5894" max="5896" width="15.5703125" style="5" customWidth="1"/>
    <col min="5897" max="5897" width="2.42578125" style="5" customWidth="1"/>
    <col min="5898" max="5898" width="15.5703125" style="5" customWidth="1"/>
    <col min="5899" max="5899" width="2.42578125" style="5" customWidth="1"/>
    <col min="5900" max="5906" width="15.5703125" style="5" customWidth="1"/>
    <col min="5907" max="5907" width="2.5703125" style="5" customWidth="1"/>
    <col min="5908" max="5908" width="15.5703125" style="5" customWidth="1"/>
    <col min="5909" max="5909" width="2.5703125" style="5" customWidth="1"/>
    <col min="5910" max="5916" width="15.5703125" style="5" customWidth="1"/>
    <col min="5917" max="5917" width="2.5703125" style="5" customWidth="1"/>
    <col min="5918" max="5918" width="15.5703125" style="5" customWidth="1"/>
    <col min="5919" max="5920" width="5.42578125" style="5" customWidth="1"/>
    <col min="5921" max="5922" width="8.7109375" style="5"/>
    <col min="5923" max="5927" width="0" style="5" hidden="1" customWidth="1"/>
    <col min="5928" max="6143" width="8.7109375" style="5"/>
    <col min="6144" max="6146" width="3.7109375" style="5" customWidth="1"/>
    <col min="6147" max="6147" width="16.42578125" style="5" customWidth="1"/>
    <col min="6148" max="6148" width="31.5703125" style="5" customWidth="1"/>
    <col min="6149" max="6149" width="2.42578125" style="5" customWidth="1"/>
    <col min="6150" max="6152" width="15.5703125" style="5" customWidth="1"/>
    <col min="6153" max="6153" width="2.42578125" style="5" customWidth="1"/>
    <col min="6154" max="6154" width="15.5703125" style="5" customWidth="1"/>
    <col min="6155" max="6155" width="2.42578125" style="5" customWidth="1"/>
    <col min="6156" max="6162" width="15.5703125" style="5" customWidth="1"/>
    <col min="6163" max="6163" width="2.5703125" style="5" customWidth="1"/>
    <col min="6164" max="6164" width="15.5703125" style="5" customWidth="1"/>
    <col min="6165" max="6165" width="2.5703125" style="5" customWidth="1"/>
    <col min="6166" max="6172" width="15.5703125" style="5" customWidth="1"/>
    <col min="6173" max="6173" width="2.5703125" style="5" customWidth="1"/>
    <col min="6174" max="6174" width="15.5703125" style="5" customWidth="1"/>
    <col min="6175" max="6176" width="5.42578125" style="5" customWidth="1"/>
    <col min="6177" max="6178" width="8.7109375" style="5"/>
    <col min="6179" max="6183" width="0" style="5" hidden="1" customWidth="1"/>
    <col min="6184" max="6399" width="8.7109375" style="5"/>
    <col min="6400" max="6402" width="3.7109375" style="5" customWidth="1"/>
    <col min="6403" max="6403" width="16.42578125" style="5" customWidth="1"/>
    <col min="6404" max="6404" width="31.5703125" style="5" customWidth="1"/>
    <col min="6405" max="6405" width="2.42578125" style="5" customWidth="1"/>
    <col min="6406" max="6408" width="15.5703125" style="5" customWidth="1"/>
    <col min="6409" max="6409" width="2.42578125" style="5" customWidth="1"/>
    <col min="6410" max="6410" width="15.5703125" style="5" customWidth="1"/>
    <col min="6411" max="6411" width="2.42578125" style="5" customWidth="1"/>
    <col min="6412" max="6418" width="15.5703125" style="5" customWidth="1"/>
    <col min="6419" max="6419" width="2.5703125" style="5" customWidth="1"/>
    <col min="6420" max="6420" width="15.5703125" style="5" customWidth="1"/>
    <col min="6421" max="6421" width="2.5703125" style="5" customWidth="1"/>
    <col min="6422" max="6428" width="15.5703125" style="5" customWidth="1"/>
    <col min="6429" max="6429" width="2.5703125" style="5" customWidth="1"/>
    <col min="6430" max="6430" width="15.5703125" style="5" customWidth="1"/>
    <col min="6431" max="6432" width="5.42578125" style="5" customWidth="1"/>
    <col min="6433" max="6434" width="8.7109375" style="5"/>
    <col min="6435" max="6439" width="0" style="5" hidden="1" customWidth="1"/>
    <col min="6440" max="6655" width="8.7109375" style="5"/>
    <col min="6656" max="6658" width="3.7109375" style="5" customWidth="1"/>
    <col min="6659" max="6659" width="16.42578125" style="5" customWidth="1"/>
    <col min="6660" max="6660" width="31.5703125" style="5" customWidth="1"/>
    <col min="6661" max="6661" width="2.42578125" style="5" customWidth="1"/>
    <col min="6662" max="6664" width="15.5703125" style="5" customWidth="1"/>
    <col min="6665" max="6665" width="2.42578125" style="5" customWidth="1"/>
    <col min="6666" max="6666" width="15.5703125" style="5" customWidth="1"/>
    <col min="6667" max="6667" width="2.42578125" style="5" customWidth="1"/>
    <col min="6668" max="6674" width="15.5703125" style="5" customWidth="1"/>
    <col min="6675" max="6675" width="2.5703125" style="5" customWidth="1"/>
    <col min="6676" max="6676" width="15.5703125" style="5" customWidth="1"/>
    <col min="6677" max="6677" width="2.5703125" style="5" customWidth="1"/>
    <col min="6678" max="6684" width="15.5703125" style="5" customWidth="1"/>
    <col min="6685" max="6685" width="2.5703125" style="5" customWidth="1"/>
    <col min="6686" max="6686" width="15.5703125" style="5" customWidth="1"/>
    <col min="6687" max="6688" width="5.42578125" style="5" customWidth="1"/>
    <col min="6689" max="6690" width="8.7109375" style="5"/>
    <col min="6691" max="6695" width="0" style="5" hidden="1" customWidth="1"/>
    <col min="6696" max="6911" width="8.7109375" style="5"/>
    <col min="6912" max="6914" width="3.7109375" style="5" customWidth="1"/>
    <col min="6915" max="6915" width="16.42578125" style="5" customWidth="1"/>
    <col min="6916" max="6916" width="31.5703125" style="5" customWidth="1"/>
    <col min="6917" max="6917" width="2.42578125" style="5" customWidth="1"/>
    <col min="6918" max="6920" width="15.5703125" style="5" customWidth="1"/>
    <col min="6921" max="6921" width="2.42578125" style="5" customWidth="1"/>
    <col min="6922" max="6922" width="15.5703125" style="5" customWidth="1"/>
    <col min="6923" max="6923" width="2.42578125" style="5" customWidth="1"/>
    <col min="6924" max="6930" width="15.5703125" style="5" customWidth="1"/>
    <col min="6931" max="6931" width="2.5703125" style="5" customWidth="1"/>
    <col min="6932" max="6932" width="15.5703125" style="5" customWidth="1"/>
    <col min="6933" max="6933" width="2.5703125" style="5" customWidth="1"/>
    <col min="6934" max="6940" width="15.5703125" style="5" customWidth="1"/>
    <col min="6941" max="6941" width="2.5703125" style="5" customWidth="1"/>
    <col min="6942" max="6942" width="15.5703125" style="5" customWidth="1"/>
    <col min="6943" max="6944" width="5.42578125" style="5" customWidth="1"/>
    <col min="6945" max="6946" width="8.7109375" style="5"/>
    <col min="6947" max="6951" width="0" style="5" hidden="1" customWidth="1"/>
    <col min="6952" max="7167" width="8.7109375" style="5"/>
    <col min="7168" max="7170" width="3.7109375" style="5" customWidth="1"/>
    <col min="7171" max="7171" width="16.42578125" style="5" customWidth="1"/>
    <col min="7172" max="7172" width="31.5703125" style="5" customWidth="1"/>
    <col min="7173" max="7173" width="2.42578125" style="5" customWidth="1"/>
    <col min="7174" max="7176" width="15.5703125" style="5" customWidth="1"/>
    <col min="7177" max="7177" width="2.42578125" style="5" customWidth="1"/>
    <col min="7178" max="7178" width="15.5703125" style="5" customWidth="1"/>
    <col min="7179" max="7179" width="2.42578125" style="5" customWidth="1"/>
    <col min="7180" max="7186" width="15.5703125" style="5" customWidth="1"/>
    <col min="7187" max="7187" width="2.5703125" style="5" customWidth="1"/>
    <col min="7188" max="7188" width="15.5703125" style="5" customWidth="1"/>
    <col min="7189" max="7189" width="2.5703125" style="5" customWidth="1"/>
    <col min="7190" max="7196" width="15.5703125" style="5" customWidth="1"/>
    <col min="7197" max="7197" width="2.5703125" style="5" customWidth="1"/>
    <col min="7198" max="7198" width="15.5703125" style="5" customWidth="1"/>
    <col min="7199" max="7200" width="5.42578125" style="5" customWidth="1"/>
    <col min="7201" max="7202" width="8.7109375" style="5"/>
    <col min="7203" max="7207" width="0" style="5" hidden="1" customWidth="1"/>
    <col min="7208" max="7423" width="8.7109375" style="5"/>
    <col min="7424" max="7426" width="3.7109375" style="5" customWidth="1"/>
    <col min="7427" max="7427" width="16.42578125" style="5" customWidth="1"/>
    <col min="7428" max="7428" width="31.5703125" style="5" customWidth="1"/>
    <col min="7429" max="7429" width="2.42578125" style="5" customWidth="1"/>
    <col min="7430" max="7432" width="15.5703125" style="5" customWidth="1"/>
    <col min="7433" max="7433" width="2.42578125" style="5" customWidth="1"/>
    <col min="7434" max="7434" width="15.5703125" style="5" customWidth="1"/>
    <col min="7435" max="7435" width="2.42578125" style="5" customWidth="1"/>
    <col min="7436" max="7442" width="15.5703125" style="5" customWidth="1"/>
    <col min="7443" max="7443" width="2.5703125" style="5" customWidth="1"/>
    <col min="7444" max="7444" width="15.5703125" style="5" customWidth="1"/>
    <col min="7445" max="7445" width="2.5703125" style="5" customWidth="1"/>
    <col min="7446" max="7452" width="15.5703125" style="5" customWidth="1"/>
    <col min="7453" max="7453" width="2.5703125" style="5" customWidth="1"/>
    <col min="7454" max="7454" width="15.5703125" style="5" customWidth="1"/>
    <col min="7455" max="7456" width="5.42578125" style="5" customWidth="1"/>
    <col min="7457" max="7458" width="8.7109375" style="5"/>
    <col min="7459" max="7463" width="0" style="5" hidden="1" customWidth="1"/>
    <col min="7464" max="7679" width="8.7109375" style="5"/>
    <col min="7680" max="7682" width="3.7109375" style="5" customWidth="1"/>
    <col min="7683" max="7683" width="16.42578125" style="5" customWidth="1"/>
    <col min="7684" max="7684" width="31.5703125" style="5" customWidth="1"/>
    <col min="7685" max="7685" width="2.42578125" style="5" customWidth="1"/>
    <col min="7686" max="7688" width="15.5703125" style="5" customWidth="1"/>
    <col min="7689" max="7689" width="2.42578125" style="5" customWidth="1"/>
    <col min="7690" max="7690" width="15.5703125" style="5" customWidth="1"/>
    <col min="7691" max="7691" width="2.42578125" style="5" customWidth="1"/>
    <col min="7692" max="7698" width="15.5703125" style="5" customWidth="1"/>
    <col min="7699" max="7699" width="2.5703125" style="5" customWidth="1"/>
    <col min="7700" max="7700" width="15.5703125" style="5" customWidth="1"/>
    <col min="7701" max="7701" width="2.5703125" style="5" customWidth="1"/>
    <col min="7702" max="7708" width="15.5703125" style="5" customWidth="1"/>
    <col min="7709" max="7709" width="2.5703125" style="5" customWidth="1"/>
    <col min="7710" max="7710" width="15.5703125" style="5" customWidth="1"/>
    <col min="7711" max="7712" width="5.42578125" style="5" customWidth="1"/>
    <col min="7713" max="7714" width="8.7109375" style="5"/>
    <col min="7715" max="7719" width="0" style="5" hidden="1" customWidth="1"/>
    <col min="7720" max="7935" width="8.7109375" style="5"/>
    <col min="7936" max="7938" width="3.7109375" style="5" customWidth="1"/>
    <col min="7939" max="7939" width="16.42578125" style="5" customWidth="1"/>
    <col min="7940" max="7940" width="31.5703125" style="5" customWidth="1"/>
    <col min="7941" max="7941" width="2.42578125" style="5" customWidth="1"/>
    <col min="7942" max="7944" width="15.5703125" style="5" customWidth="1"/>
    <col min="7945" max="7945" width="2.42578125" style="5" customWidth="1"/>
    <col min="7946" max="7946" width="15.5703125" style="5" customWidth="1"/>
    <col min="7947" max="7947" width="2.42578125" style="5" customWidth="1"/>
    <col min="7948" max="7954" width="15.5703125" style="5" customWidth="1"/>
    <col min="7955" max="7955" width="2.5703125" style="5" customWidth="1"/>
    <col min="7956" max="7956" width="15.5703125" style="5" customWidth="1"/>
    <col min="7957" max="7957" width="2.5703125" style="5" customWidth="1"/>
    <col min="7958" max="7964" width="15.5703125" style="5" customWidth="1"/>
    <col min="7965" max="7965" width="2.5703125" style="5" customWidth="1"/>
    <col min="7966" max="7966" width="15.5703125" style="5" customWidth="1"/>
    <col min="7967" max="7968" width="5.42578125" style="5" customWidth="1"/>
    <col min="7969" max="7970" width="8.7109375" style="5"/>
    <col min="7971" max="7975" width="0" style="5" hidden="1" customWidth="1"/>
    <col min="7976" max="8191" width="8.7109375" style="5"/>
    <col min="8192" max="8194" width="3.7109375" style="5" customWidth="1"/>
    <col min="8195" max="8195" width="16.42578125" style="5" customWidth="1"/>
    <col min="8196" max="8196" width="31.5703125" style="5" customWidth="1"/>
    <col min="8197" max="8197" width="2.42578125" style="5" customWidth="1"/>
    <col min="8198" max="8200" width="15.5703125" style="5" customWidth="1"/>
    <col min="8201" max="8201" width="2.42578125" style="5" customWidth="1"/>
    <col min="8202" max="8202" width="15.5703125" style="5" customWidth="1"/>
    <col min="8203" max="8203" width="2.42578125" style="5" customWidth="1"/>
    <col min="8204" max="8210" width="15.5703125" style="5" customWidth="1"/>
    <col min="8211" max="8211" width="2.5703125" style="5" customWidth="1"/>
    <col min="8212" max="8212" width="15.5703125" style="5" customWidth="1"/>
    <col min="8213" max="8213" width="2.5703125" style="5" customWidth="1"/>
    <col min="8214" max="8220" width="15.5703125" style="5" customWidth="1"/>
    <col min="8221" max="8221" width="2.5703125" style="5" customWidth="1"/>
    <col min="8222" max="8222" width="15.5703125" style="5" customWidth="1"/>
    <col min="8223" max="8224" width="5.42578125" style="5" customWidth="1"/>
    <col min="8225" max="8226" width="8.7109375" style="5"/>
    <col min="8227" max="8231" width="0" style="5" hidden="1" customWidth="1"/>
    <col min="8232" max="8447" width="8.7109375" style="5"/>
    <col min="8448" max="8450" width="3.7109375" style="5" customWidth="1"/>
    <col min="8451" max="8451" width="16.42578125" style="5" customWidth="1"/>
    <col min="8452" max="8452" width="31.5703125" style="5" customWidth="1"/>
    <col min="8453" max="8453" width="2.42578125" style="5" customWidth="1"/>
    <col min="8454" max="8456" width="15.5703125" style="5" customWidth="1"/>
    <col min="8457" max="8457" width="2.42578125" style="5" customWidth="1"/>
    <col min="8458" max="8458" width="15.5703125" style="5" customWidth="1"/>
    <col min="8459" max="8459" width="2.42578125" style="5" customWidth="1"/>
    <col min="8460" max="8466" width="15.5703125" style="5" customWidth="1"/>
    <col min="8467" max="8467" width="2.5703125" style="5" customWidth="1"/>
    <col min="8468" max="8468" width="15.5703125" style="5" customWidth="1"/>
    <col min="8469" max="8469" width="2.5703125" style="5" customWidth="1"/>
    <col min="8470" max="8476" width="15.5703125" style="5" customWidth="1"/>
    <col min="8477" max="8477" width="2.5703125" style="5" customWidth="1"/>
    <col min="8478" max="8478" width="15.5703125" style="5" customWidth="1"/>
    <col min="8479" max="8480" width="5.42578125" style="5" customWidth="1"/>
    <col min="8481" max="8482" width="8.7109375" style="5"/>
    <col min="8483" max="8487" width="0" style="5" hidden="1" customWidth="1"/>
    <col min="8488" max="8703" width="8.7109375" style="5"/>
    <col min="8704" max="8706" width="3.7109375" style="5" customWidth="1"/>
    <col min="8707" max="8707" width="16.42578125" style="5" customWidth="1"/>
    <col min="8708" max="8708" width="31.5703125" style="5" customWidth="1"/>
    <col min="8709" max="8709" width="2.42578125" style="5" customWidth="1"/>
    <col min="8710" max="8712" width="15.5703125" style="5" customWidth="1"/>
    <col min="8713" max="8713" width="2.42578125" style="5" customWidth="1"/>
    <col min="8714" max="8714" width="15.5703125" style="5" customWidth="1"/>
    <col min="8715" max="8715" width="2.42578125" style="5" customWidth="1"/>
    <col min="8716" max="8722" width="15.5703125" style="5" customWidth="1"/>
    <col min="8723" max="8723" width="2.5703125" style="5" customWidth="1"/>
    <col min="8724" max="8724" width="15.5703125" style="5" customWidth="1"/>
    <col min="8725" max="8725" width="2.5703125" style="5" customWidth="1"/>
    <col min="8726" max="8732" width="15.5703125" style="5" customWidth="1"/>
    <col min="8733" max="8733" width="2.5703125" style="5" customWidth="1"/>
    <col min="8734" max="8734" width="15.5703125" style="5" customWidth="1"/>
    <col min="8735" max="8736" width="5.42578125" style="5" customWidth="1"/>
    <col min="8737" max="8738" width="8.7109375" style="5"/>
    <col min="8739" max="8743" width="0" style="5" hidden="1" customWidth="1"/>
    <col min="8744" max="8959" width="8.7109375" style="5"/>
    <col min="8960" max="8962" width="3.7109375" style="5" customWidth="1"/>
    <col min="8963" max="8963" width="16.42578125" style="5" customWidth="1"/>
    <col min="8964" max="8964" width="31.5703125" style="5" customWidth="1"/>
    <col min="8965" max="8965" width="2.42578125" style="5" customWidth="1"/>
    <col min="8966" max="8968" width="15.5703125" style="5" customWidth="1"/>
    <col min="8969" max="8969" width="2.42578125" style="5" customWidth="1"/>
    <col min="8970" max="8970" width="15.5703125" style="5" customWidth="1"/>
    <col min="8971" max="8971" width="2.42578125" style="5" customWidth="1"/>
    <col min="8972" max="8978" width="15.5703125" style="5" customWidth="1"/>
    <col min="8979" max="8979" width="2.5703125" style="5" customWidth="1"/>
    <col min="8980" max="8980" width="15.5703125" style="5" customWidth="1"/>
    <col min="8981" max="8981" width="2.5703125" style="5" customWidth="1"/>
    <col min="8982" max="8988" width="15.5703125" style="5" customWidth="1"/>
    <col min="8989" max="8989" width="2.5703125" style="5" customWidth="1"/>
    <col min="8990" max="8990" width="15.5703125" style="5" customWidth="1"/>
    <col min="8991" max="8992" width="5.42578125" style="5" customWidth="1"/>
    <col min="8993" max="8994" width="8.7109375" style="5"/>
    <col min="8995" max="8999" width="0" style="5" hidden="1" customWidth="1"/>
    <col min="9000" max="9215" width="8.7109375" style="5"/>
    <col min="9216" max="9218" width="3.7109375" style="5" customWidth="1"/>
    <col min="9219" max="9219" width="16.42578125" style="5" customWidth="1"/>
    <col min="9220" max="9220" width="31.5703125" style="5" customWidth="1"/>
    <col min="9221" max="9221" width="2.42578125" style="5" customWidth="1"/>
    <col min="9222" max="9224" width="15.5703125" style="5" customWidth="1"/>
    <col min="9225" max="9225" width="2.42578125" style="5" customWidth="1"/>
    <col min="9226" max="9226" width="15.5703125" style="5" customWidth="1"/>
    <col min="9227" max="9227" width="2.42578125" style="5" customWidth="1"/>
    <col min="9228" max="9234" width="15.5703125" style="5" customWidth="1"/>
    <col min="9235" max="9235" width="2.5703125" style="5" customWidth="1"/>
    <col min="9236" max="9236" width="15.5703125" style="5" customWidth="1"/>
    <col min="9237" max="9237" width="2.5703125" style="5" customWidth="1"/>
    <col min="9238" max="9244" width="15.5703125" style="5" customWidth="1"/>
    <col min="9245" max="9245" width="2.5703125" style="5" customWidth="1"/>
    <col min="9246" max="9246" width="15.5703125" style="5" customWidth="1"/>
    <col min="9247" max="9248" width="5.42578125" style="5" customWidth="1"/>
    <col min="9249" max="9250" width="8.7109375" style="5"/>
    <col min="9251" max="9255" width="0" style="5" hidden="1" customWidth="1"/>
    <col min="9256" max="9471" width="8.7109375" style="5"/>
    <col min="9472" max="9474" width="3.7109375" style="5" customWidth="1"/>
    <col min="9475" max="9475" width="16.42578125" style="5" customWidth="1"/>
    <col min="9476" max="9476" width="31.5703125" style="5" customWidth="1"/>
    <col min="9477" max="9477" width="2.42578125" style="5" customWidth="1"/>
    <col min="9478" max="9480" width="15.5703125" style="5" customWidth="1"/>
    <col min="9481" max="9481" width="2.42578125" style="5" customWidth="1"/>
    <col min="9482" max="9482" width="15.5703125" style="5" customWidth="1"/>
    <col min="9483" max="9483" width="2.42578125" style="5" customWidth="1"/>
    <col min="9484" max="9490" width="15.5703125" style="5" customWidth="1"/>
    <col min="9491" max="9491" width="2.5703125" style="5" customWidth="1"/>
    <col min="9492" max="9492" width="15.5703125" style="5" customWidth="1"/>
    <col min="9493" max="9493" width="2.5703125" style="5" customWidth="1"/>
    <col min="9494" max="9500" width="15.5703125" style="5" customWidth="1"/>
    <col min="9501" max="9501" width="2.5703125" style="5" customWidth="1"/>
    <col min="9502" max="9502" width="15.5703125" style="5" customWidth="1"/>
    <col min="9503" max="9504" width="5.42578125" style="5" customWidth="1"/>
    <col min="9505" max="9506" width="8.7109375" style="5"/>
    <col min="9507" max="9511" width="0" style="5" hidden="1" customWidth="1"/>
    <col min="9512" max="9727" width="8.7109375" style="5"/>
    <col min="9728" max="9730" width="3.7109375" style="5" customWidth="1"/>
    <col min="9731" max="9731" width="16.42578125" style="5" customWidth="1"/>
    <col min="9732" max="9732" width="31.5703125" style="5" customWidth="1"/>
    <col min="9733" max="9733" width="2.42578125" style="5" customWidth="1"/>
    <col min="9734" max="9736" width="15.5703125" style="5" customWidth="1"/>
    <col min="9737" max="9737" width="2.42578125" style="5" customWidth="1"/>
    <col min="9738" max="9738" width="15.5703125" style="5" customWidth="1"/>
    <col min="9739" max="9739" width="2.42578125" style="5" customWidth="1"/>
    <col min="9740" max="9746" width="15.5703125" style="5" customWidth="1"/>
    <col min="9747" max="9747" width="2.5703125" style="5" customWidth="1"/>
    <col min="9748" max="9748" width="15.5703125" style="5" customWidth="1"/>
    <col min="9749" max="9749" width="2.5703125" style="5" customWidth="1"/>
    <col min="9750" max="9756" width="15.5703125" style="5" customWidth="1"/>
    <col min="9757" max="9757" width="2.5703125" style="5" customWidth="1"/>
    <col min="9758" max="9758" width="15.5703125" style="5" customWidth="1"/>
    <col min="9759" max="9760" width="5.42578125" style="5" customWidth="1"/>
    <col min="9761" max="9762" width="8.7109375" style="5"/>
    <col min="9763" max="9767" width="0" style="5" hidden="1" customWidth="1"/>
    <col min="9768" max="9983" width="8.7109375" style="5"/>
    <col min="9984" max="9986" width="3.7109375" style="5" customWidth="1"/>
    <col min="9987" max="9987" width="16.42578125" style="5" customWidth="1"/>
    <col min="9988" max="9988" width="31.5703125" style="5" customWidth="1"/>
    <col min="9989" max="9989" width="2.42578125" style="5" customWidth="1"/>
    <col min="9990" max="9992" width="15.5703125" style="5" customWidth="1"/>
    <col min="9993" max="9993" width="2.42578125" style="5" customWidth="1"/>
    <col min="9994" max="9994" width="15.5703125" style="5" customWidth="1"/>
    <col min="9995" max="9995" width="2.42578125" style="5" customWidth="1"/>
    <col min="9996" max="10002" width="15.5703125" style="5" customWidth="1"/>
    <col min="10003" max="10003" width="2.5703125" style="5" customWidth="1"/>
    <col min="10004" max="10004" width="15.5703125" style="5" customWidth="1"/>
    <col min="10005" max="10005" width="2.5703125" style="5" customWidth="1"/>
    <col min="10006" max="10012" width="15.5703125" style="5" customWidth="1"/>
    <col min="10013" max="10013" width="2.5703125" style="5" customWidth="1"/>
    <col min="10014" max="10014" width="15.5703125" style="5" customWidth="1"/>
    <col min="10015" max="10016" width="5.42578125" style="5" customWidth="1"/>
    <col min="10017" max="10018" width="8.7109375" style="5"/>
    <col min="10019" max="10023" width="0" style="5" hidden="1" customWidth="1"/>
    <col min="10024" max="10239" width="8.7109375" style="5"/>
    <col min="10240" max="10242" width="3.7109375" style="5" customWidth="1"/>
    <col min="10243" max="10243" width="16.42578125" style="5" customWidth="1"/>
    <col min="10244" max="10244" width="31.5703125" style="5" customWidth="1"/>
    <col min="10245" max="10245" width="2.42578125" style="5" customWidth="1"/>
    <col min="10246" max="10248" width="15.5703125" style="5" customWidth="1"/>
    <col min="10249" max="10249" width="2.42578125" style="5" customWidth="1"/>
    <col min="10250" max="10250" width="15.5703125" style="5" customWidth="1"/>
    <col min="10251" max="10251" width="2.42578125" style="5" customWidth="1"/>
    <col min="10252" max="10258" width="15.5703125" style="5" customWidth="1"/>
    <col min="10259" max="10259" width="2.5703125" style="5" customWidth="1"/>
    <col min="10260" max="10260" width="15.5703125" style="5" customWidth="1"/>
    <col min="10261" max="10261" width="2.5703125" style="5" customWidth="1"/>
    <col min="10262" max="10268" width="15.5703125" style="5" customWidth="1"/>
    <col min="10269" max="10269" width="2.5703125" style="5" customWidth="1"/>
    <col min="10270" max="10270" width="15.5703125" style="5" customWidth="1"/>
    <col min="10271" max="10272" width="5.42578125" style="5" customWidth="1"/>
    <col min="10273" max="10274" width="8.7109375" style="5"/>
    <col min="10275" max="10279" width="0" style="5" hidden="1" customWidth="1"/>
    <col min="10280" max="10495" width="8.7109375" style="5"/>
    <col min="10496" max="10498" width="3.7109375" style="5" customWidth="1"/>
    <col min="10499" max="10499" width="16.42578125" style="5" customWidth="1"/>
    <col min="10500" max="10500" width="31.5703125" style="5" customWidth="1"/>
    <col min="10501" max="10501" width="2.42578125" style="5" customWidth="1"/>
    <col min="10502" max="10504" width="15.5703125" style="5" customWidth="1"/>
    <col min="10505" max="10505" width="2.42578125" style="5" customWidth="1"/>
    <col min="10506" max="10506" width="15.5703125" style="5" customWidth="1"/>
    <col min="10507" max="10507" width="2.42578125" style="5" customWidth="1"/>
    <col min="10508" max="10514" width="15.5703125" style="5" customWidth="1"/>
    <col min="10515" max="10515" width="2.5703125" style="5" customWidth="1"/>
    <col min="10516" max="10516" width="15.5703125" style="5" customWidth="1"/>
    <col min="10517" max="10517" width="2.5703125" style="5" customWidth="1"/>
    <col min="10518" max="10524" width="15.5703125" style="5" customWidth="1"/>
    <col min="10525" max="10525" width="2.5703125" style="5" customWidth="1"/>
    <col min="10526" max="10526" width="15.5703125" style="5" customWidth="1"/>
    <col min="10527" max="10528" width="5.42578125" style="5" customWidth="1"/>
    <col min="10529" max="10530" width="8.7109375" style="5"/>
    <col min="10531" max="10535" width="0" style="5" hidden="1" customWidth="1"/>
    <col min="10536" max="10751" width="8.7109375" style="5"/>
    <col min="10752" max="10754" width="3.7109375" style="5" customWidth="1"/>
    <col min="10755" max="10755" width="16.42578125" style="5" customWidth="1"/>
    <col min="10756" max="10756" width="31.5703125" style="5" customWidth="1"/>
    <col min="10757" max="10757" width="2.42578125" style="5" customWidth="1"/>
    <col min="10758" max="10760" width="15.5703125" style="5" customWidth="1"/>
    <col min="10761" max="10761" width="2.42578125" style="5" customWidth="1"/>
    <col min="10762" max="10762" width="15.5703125" style="5" customWidth="1"/>
    <col min="10763" max="10763" width="2.42578125" style="5" customWidth="1"/>
    <col min="10764" max="10770" width="15.5703125" style="5" customWidth="1"/>
    <col min="10771" max="10771" width="2.5703125" style="5" customWidth="1"/>
    <col min="10772" max="10772" width="15.5703125" style="5" customWidth="1"/>
    <col min="10773" max="10773" width="2.5703125" style="5" customWidth="1"/>
    <col min="10774" max="10780" width="15.5703125" style="5" customWidth="1"/>
    <col min="10781" max="10781" width="2.5703125" style="5" customWidth="1"/>
    <col min="10782" max="10782" width="15.5703125" style="5" customWidth="1"/>
    <col min="10783" max="10784" width="5.42578125" style="5" customWidth="1"/>
    <col min="10785" max="10786" width="8.7109375" style="5"/>
    <col min="10787" max="10791" width="0" style="5" hidden="1" customWidth="1"/>
    <col min="10792" max="11007" width="8.7109375" style="5"/>
    <col min="11008" max="11010" width="3.7109375" style="5" customWidth="1"/>
    <col min="11011" max="11011" width="16.42578125" style="5" customWidth="1"/>
    <col min="11012" max="11012" width="31.5703125" style="5" customWidth="1"/>
    <col min="11013" max="11013" width="2.42578125" style="5" customWidth="1"/>
    <col min="11014" max="11016" width="15.5703125" style="5" customWidth="1"/>
    <col min="11017" max="11017" width="2.42578125" style="5" customWidth="1"/>
    <col min="11018" max="11018" width="15.5703125" style="5" customWidth="1"/>
    <col min="11019" max="11019" width="2.42578125" style="5" customWidth="1"/>
    <col min="11020" max="11026" width="15.5703125" style="5" customWidth="1"/>
    <col min="11027" max="11027" width="2.5703125" style="5" customWidth="1"/>
    <col min="11028" max="11028" width="15.5703125" style="5" customWidth="1"/>
    <col min="11029" max="11029" width="2.5703125" style="5" customWidth="1"/>
    <col min="11030" max="11036" width="15.5703125" style="5" customWidth="1"/>
    <col min="11037" max="11037" width="2.5703125" style="5" customWidth="1"/>
    <col min="11038" max="11038" width="15.5703125" style="5" customWidth="1"/>
    <col min="11039" max="11040" width="5.42578125" style="5" customWidth="1"/>
    <col min="11041" max="11042" width="8.7109375" style="5"/>
    <col min="11043" max="11047" width="0" style="5" hidden="1" customWidth="1"/>
    <col min="11048" max="11263" width="8.7109375" style="5"/>
    <col min="11264" max="11266" width="3.7109375" style="5" customWidth="1"/>
    <col min="11267" max="11267" width="16.42578125" style="5" customWidth="1"/>
    <col min="11268" max="11268" width="31.5703125" style="5" customWidth="1"/>
    <col min="11269" max="11269" width="2.42578125" style="5" customWidth="1"/>
    <col min="11270" max="11272" width="15.5703125" style="5" customWidth="1"/>
    <col min="11273" max="11273" width="2.42578125" style="5" customWidth="1"/>
    <col min="11274" max="11274" width="15.5703125" style="5" customWidth="1"/>
    <col min="11275" max="11275" width="2.42578125" style="5" customWidth="1"/>
    <col min="11276" max="11282" width="15.5703125" style="5" customWidth="1"/>
    <col min="11283" max="11283" width="2.5703125" style="5" customWidth="1"/>
    <col min="11284" max="11284" width="15.5703125" style="5" customWidth="1"/>
    <col min="11285" max="11285" width="2.5703125" style="5" customWidth="1"/>
    <col min="11286" max="11292" width="15.5703125" style="5" customWidth="1"/>
    <col min="11293" max="11293" width="2.5703125" style="5" customWidth="1"/>
    <col min="11294" max="11294" width="15.5703125" style="5" customWidth="1"/>
    <col min="11295" max="11296" width="5.42578125" style="5" customWidth="1"/>
    <col min="11297" max="11298" width="8.7109375" style="5"/>
    <col min="11299" max="11303" width="0" style="5" hidden="1" customWidth="1"/>
    <col min="11304" max="11519" width="8.7109375" style="5"/>
    <col min="11520" max="11522" width="3.7109375" style="5" customWidth="1"/>
    <col min="11523" max="11523" width="16.42578125" style="5" customWidth="1"/>
    <col min="11524" max="11524" width="31.5703125" style="5" customWidth="1"/>
    <col min="11525" max="11525" width="2.42578125" style="5" customWidth="1"/>
    <col min="11526" max="11528" width="15.5703125" style="5" customWidth="1"/>
    <col min="11529" max="11529" width="2.42578125" style="5" customWidth="1"/>
    <col min="11530" max="11530" width="15.5703125" style="5" customWidth="1"/>
    <col min="11531" max="11531" width="2.42578125" style="5" customWidth="1"/>
    <col min="11532" max="11538" width="15.5703125" style="5" customWidth="1"/>
    <col min="11539" max="11539" width="2.5703125" style="5" customWidth="1"/>
    <col min="11540" max="11540" width="15.5703125" style="5" customWidth="1"/>
    <col min="11541" max="11541" width="2.5703125" style="5" customWidth="1"/>
    <col min="11542" max="11548" width="15.5703125" style="5" customWidth="1"/>
    <col min="11549" max="11549" width="2.5703125" style="5" customWidth="1"/>
    <col min="11550" max="11550" width="15.5703125" style="5" customWidth="1"/>
    <col min="11551" max="11552" width="5.42578125" style="5" customWidth="1"/>
    <col min="11553" max="11554" width="8.7109375" style="5"/>
    <col min="11555" max="11559" width="0" style="5" hidden="1" customWidth="1"/>
    <col min="11560" max="11775" width="8.7109375" style="5"/>
    <col min="11776" max="11778" width="3.7109375" style="5" customWidth="1"/>
    <col min="11779" max="11779" width="16.42578125" style="5" customWidth="1"/>
    <col min="11780" max="11780" width="31.5703125" style="5" customWidth="1"/>
    <col min="11781" max="11781" width="2.42578125" style="5" customWidth="1"/>
    <col min="11782" max="11784" width="15.5703125" style="5" customWidth="1"/>
    <col min="11785" max="11785" width="2.42578125" style="5" customWidth="1"/>
    <col min="11786" max="11786" width="15.5703125" style="5" customWidth="1"/>
    <col min="11787" max="11787" width="2.42578125" style="5" customWidth="1"/>
    <col min="11788" max="11794" width="15.5703125" style="5" customWidth="1"/>
    <col min="11795" max="11795" width="2.5703125" style="5" customWidth="1"/>
    <col min="11796" max="11796" width="15.5703125" style="5" customWidth="1"/>
    <col min="11797" max="11797" width="2.5703125" style="5" customWidth="1"/>
    <col min="11798" max="11804" width="15.5703125" style="5" customWidth="1"/>
    <col min="11805" max="11805" width="2.5703125" style="5" customWidth="1"/>
    <col min="11806" max="11806" width="15.5703125" style="5" customWidth="1"/>
    <col min="11807" max="11808" width="5.42578125" style="5" customWidth="1"/>
    <col min="11809" max="11810" width="8.7109375" style="5"/>
    <col min="11811" max="11815" width="0" style="5" hidden="1" customWidth="1"/>
    <col min="11816" max="12031" width="8.7109375" style="5"/>
    <col min="12032" max="12034" width="3.7109375" style="5" customWidth="1"/>
    <col min="12035" max="12035" width="16.42578125" style="5" customWidth="1"/>
    <col min="12036" max="12036" width="31.5703125" style="5" customWidth="1"/>
    <col min="12037" max="12037" width="2.42578125" style="5" customWidth="1"/>
    <col min="12038" max="12040" width="15.5703125" style="5" customWidth="1"/>
    <col min="12041" max="12041" width="2.42578125" style="5" customWidth="1"/>
    <col min="12042" max="12042" width="15.5703125" style="5" customWidth="1"/>
    <col min="12043" max="12043" width="2.42578125" style="5" customWidth="1"/>
    <col min="12044" max="12050" width="15.5703125" style="5" customWidth="1"/>
    <col min="12051" max="12051" width="2.5703125" style="5" customWidth="1"/>
    <col min="12052" max="12052" width="15.5703125" style="5" customWidth="1"/>
    <col min="12053" max="12053" width="2.5703125" style="5" customWidth="1"/>
    <col min="12054" max="12060" width="15.5703125" style="5" customWidth="1"/>
    <col min="12061" max="12061" width="2.5703125" style="5" customWidth="1"/>
    <col min="12062" max="12062" width="15.5703125" style="5" customWidth="1"/>
    <col min="12063" max="12064" width="5.42578125" style="5" customWidth="1"/>
    <col min="12065" max="12066" width="8.7109375" style="5"/>
    <col min="12067" max="12071" width="0" style="5" hidden="1" customWidth="1"/>
    <col min="12072" max="12287" width="8.7109375" style="5"/>
    <col min="12288" max="12290" width="3.7109375" style="5" customWidth="1"/>
    <col min="12291" max="12291" width="16.42578125" style="5" customWidth="1"/>
    <col min="12292" max="12292" width="31.5703125" style="5" customWidth="1"/>
    <col min="12293" max="12293" width="2.42578125" style="5" customWidth="1"/>
    <col min="12294" max="12296" width="15.5703125" style="5" customWidth="1"/>
    <col min="12297" max="12297" width="2.42578125" style="5" customWidth="1"/>
    <col min="12298" max="12298" width="15.5703125" style="5" customWidth="1"/>
    <col min="12299" max="12299" width="2.42578125" style="5" customWidth="1"/>
    <col min="12300" max="12306" width="15.5703125" style="5" customWidth="1"/>
    <col min="12307" max="12307" width="2.5703125" style="5" customWidth="1"/>
    <col min="12308" max="12308" width="15.5703125" style="5" customWidth="1"/>
    <col min="12309" max="12309" width="2.5703125" style="5" customWidth="1"/>
    <col min="12310" max="12316" width="15.5703125" style="5" customWidth="1"/>
    <col min="12317" max="12317" width="2.5703125" style="5" customWidth="1"/>
    <col min="12318" max="12318" width="15.5703125" style="5" customWidth="1"/>
    <col min="12319" max="12320" width="5.42578125" style="5" customWidth="1"/>
    <col min="12321" max="12322" width="8.7109375" style="5"/>
    <col min="12323" max="12327" width="0" style="5" hidden="1" customWidth="1"/>
    <col min="12328" max="12543" width="8.7109375" style="5"/>
    <col min="12544" max="12546" width="3.7109375" style="5" customWidth="1"/>
    <col min="12547" max="12547" width="16.42578125" style="5" customWidth="1"/>
    <col min="12548" max="12548" width="31.5703125" style="5" customWidth="1"/>
    <col min="12549" max="12549" width="2.42578125" style="5" customWidth="1"/>
    <col min="12550" max="12552" width="15.5703125" style="5" customWidth="1"/>
    <col min="12553" max="12553" width="2.42578125" style="5" customWidth="1"/>
    <col min="12554" max="12554" width="15.5703125" style="5" customWidth="1"/>
    <col min="12555" max="12555" width="2.42578125" style="5" customWidth="1"/>
    <col min="12556" max="12562" width="15.5703125" style="5" customWidth="1"/>
    <col min="12563" max="12563" width="2.5703125" style="5" customWidth="1"/>
    <col min="12564" max="12564" width="15.5703125" style="5" customWidth="1"/>
    <col min="12565" max="12565" width="2.5703125" style="5" customWidth="1"/>
    <col min="12566" max="12572" width="15.5703125" style="5" customWidth="1"/>
    <col min="12573" max="12573" width="2.5703125" style="5" customWidth="1"/>
    <col min="12574" max="12574" width="15.5703125" style="5" customWidth="1"/>
    <col min="12575" max="12576" width="5.42578125" style="5" customWidth="1"/>
    <col min="12577" max="12578" width="8.7109375" style="5"/>
    <col min="12579" max="12583" width="0" style="5" hidden="1" customWidth="1"/>
    <col min="12584" max="12799" width="8.7109375" style="5"/>
    <col min="12800" max="12802" width="3.7109375" style="5" customWidth="1"/>
    <col min="12803" max="12803" width="16.42578125" style="5" customWidth="1"/>
    <col min="12804" max="12804" width="31.5703125" style="5" customWidth="1"/>
    <col min="12805" max="12805" width="2.42578125" style="5" customWidth="1"/>
    <col min="12806" max="12808" width="15.5703125" style="5" customWidth="1"/>
    <col min="12809" max="12809" width="2.42578125" style="5" customWidth="1"/>
    <col min="12810" max="12810" width="15.5703125" style="5" customWidth="1"/>
    <col min="12811" max="12811" width="2.42578125" style="5" customWidth="1"/>
    <col min="12812" max="12818" width="15.5703125" style="5" customWidth="1"/>
    <col min="12819" max="12819" width="2.5703125" style="5" customWidth="1"/>
    <col min="12820" max="12820" width="15.5703125" style="5" customWidth="1"/>
    <col min="12821" max="12821" width="2.5703125" style="5" customWidth="1"/>
    <col min="12822" max="12828" width="15.5703125" style="5" customWidth="1"/>
    <col min="12829" max="12829" width="2.5703125" style="5" customWidth="1"/>
    <col min="12830" max="12830" width="15.5703125" style="5" customWidth="1"/>
    <col min="12831" max="12832" width="5.42578125" style="5" customWidth="1"/>
    <col min="12833" max="12834" width="8.7109375" style="5"/>
    <col min="12835" max="12839" width="0" style="5" hidden="1" customWidth="1"/>
    <col min="12840" max="13055" width="8.7109375" style="5"/>
    <col min="13056" max="13058" width="3.7109375" style="5" customWidth="1"/>
    <col min="13059" max="13059" width="16.42578125" style="5" customWidth="1"/>
    <col min="13060" max="13060" width="31.5703125" style="5" customWidth="1"/>
    <col min="13061" max="13061" width="2.42578125" style="5" customWidth="1"/>
    <col min="13062" max="13064" width="15.5703125" style="5" customWidth="1"/>
    <col min="13065" max="13065" width="2.42578125" style="5" customWidth="1"/>
    <col min="13066" max="13066" width="15.5703125" style="5" customWidth="1"/>
    <col min="13067" max="13067" width="2.42578125" style="5" customWidth="1"/>
    <col min="13068" max="13074" width="15.5703125" style="5" customWidth="1"/>
    <col min="13075" max="13075" width="2.5703125" style="5" customWidth="1"/>
    <col min="13076" max="13076" width="15.5703125" style="5" customWidth="1"/>
    <col min="13077" max="13077" width="2.5703125" style="5" customWidth="1"/>
    <col min="13078" max="13084" width="15.5703125" style="5" customWidth="1"/>
    <col min="13085" max="13085" width="2.5703125" style="5" customWidth="1"/>
    <col min="13086" max="13086" width="15.5703125" style="5" customWidth="1"/>
    <col min="13087" max="13088" width="5.42578125" style="5" customWidth="1"/>
    <col min="13089" max="13090" width="8.7109375" style="5"/>
    <col min="13091" max="13095" width="0" style="5" hidden="1" customWidth="1"/>
    <col min="13096" max="13311" width="8.7109375" style="5"/>
    <col min="13312" max="13314" width="3.7109375" style="5" customWidth="1"/>
    <col min="13315" max="13315" width="16.42578125" style="5" customWidth="1"/>
    <col min="13316" max="13316" width="31.5703125" style="5" customWidth="1"/>
    <col min="13317" max="13317" width="2.42578125" style="5" customWidth="1"/>
    <col min="13318" max="13320" width="15.5703125" style="5" customWidth="1"/>
    <col min="13321" max="13321" width="2.42578125" style="5" customWidth="1"/>
    <col min="13322" max="13322" width="15.5703125" style="5" customWidth="1"/>
    <col min="13323" max="13323" width="2.42578125" style="5" customWidth="1"/>
    <col min="13324" max="13330" width="15.5703125" style="5" customWidth="1"/>
    <col min="13331" max="13331" width="2.5703125" style="5" customWidth="1"/>
    <col min="13332" max="13332" width="15.5703125" style="5" customWidth="1"/>
    <col min="13333" max="13333" width="2.5703125" style="5" customWidth="1"/>
    <col min="13334" max="13340" width="15.5703125" style="5" customWidth="1"/>
    <col min="13341" max="13341" width="2.5703125" style="5" customWidth="1"/>
    <col min="13342" max="13342" width="15.5703125" style="5" customWidth="1"/>
    <col min="13343" max="13344" width="5.42578125" style="5" customWidth="1"/>
    <col min="13345" max="13346" width="8.7109375" style="5"/>
    <col min="13347" max="13351" width="0" style="5" hidden="1" customWidth="1"/>
    <col min="13352" max="13567" width="8.7109375" style="5"/>
    <col min="13568" max="13570" width="3.7109375" style="5" customWidth="1"/>
    <col min="13571" max="13571" width="16.42578125" style="5" customWidth="1"/>
    <col min="13572" max="13572" width="31.5703125" style="5" customWidth="1"/>
    <col min="13573" max="13573" width="2.42578125" style="5" customWidth="1"/>
    <col min="13574" max="13576" width="15.5703125" style="5" customWidth="1"/>
    <col min="13577" max="13577" width="2.42578125" style="5" customWidth="1"/>
    <col min="13578" max="13578" width="15.5703125" style="5" customWidth="1"/>
    <col min="13579" max="13579" width="2.42578125" style="5" customWidth="1"/>
    <col min="13580" max="13586" width="15.5703125" style="5" customWidth="1"/>
    <col min="13587" max="13587" width="2.5703125" style="5" customWidth="1"/>
    <col min="13588" max="13588" width="15.5703125" style="5" customWidth="1"/>
    <col min="13589" max="13589" width="2.5703125" style="5" customWidth="1"/>
    <col min="13590" max="13596" width="15.5703125" style="5" customWidth="1"/>
    <col min="13597" max="13597" width="2.5703125" style="5" customWidth="1"/>
    <col min="13598" max="13598" width="15.5703125" style="5" customWidth="1"/>
    <col min="13599" max="13600" width="5.42578125" style="5" customWidth="1"/>
    <col min="13601" max="13602" width="8.7109375" style="5"/>
    <col min="13603" max="13607" width="0" style="5" hidden="1" customWidth="1"/>
    <col min="13608" max="13823" width="8.7109375" style="5"/>
    <col min="13824" max="13826" width="3.7109375" style="5" customWidth="1"/>
    <col min="13827" max="13827" width="16.42578125" style="5" customWidth="1"/>
    <col min="13828" max="13828" width="31.5703125" style="5" customWidth="1"/>
    <col min="13829" max="13829" width="2.42578125" style="5" customWidth="1"/>
    <col min="13830" max="13832" width="15.5703125" style="5" customWidth="1"/>
    <col min="13833" max="13833" width="2.42578125" style="5" customWidth="1"/>
    <col min="13834" max="13834" width="15.5703125" style="5" customWidth="1"/>
    <col min="13835" max="13835" width="2.42578125" style="5" customWidth="1"/>
    <col min="13836" max="13842" width="15.5703125" style="5" customWidth="1"/>
    <col min="13843" max="13843" width="2.5703125" style="5" customWidth="1"/>
    <col min="13844" max="13844" width="15.5703125" style="5" customWidth="1"/>
    <col min="13845" max="13845" width="2.5703125" style="5" customWidth="1"/>
    <col min="13846" max="13852" width="15.5703125" style="5" customWidth="1"/>
    <col min="13853" max="13853" width="2.5703125" style="5" customWidth="1"/>
    <col min="13854" max="13854" width="15.5703125" style="5" customWidth="1"/>
    <col min="13855" max="13856" width="5.42578125" style="5" customWidth="1"/>
    <col min="13857" max="13858" width="8.7109375" style="5"/>
    <col min="13859" max="13863" width="0" style="5" hidden="1" customWidth="1"/>
    <col min="13864" max="14079" width="8.7109375" style="5"/>
    <col min="14080" max="14082" width="3.7109375" style="5" customWidth="1"/>
    <col min="14083" max="14083" width="16.42578125" style="5" customWidth="1"/>
    <col min="14084" max="14084" width="31.5703125" style="5" customWidth="1"/>
    <col min="14085" max="14085" width="2.42578125" style="5" customWidth="1"/>
    <col min="14086" max="14088" width="15.5703125" style="5" customWidth="1"/>
    <col min="14089" max="14089" width="2.42578125" style="5" customWidth="1"/>
    <col min="14090" max="14090" width="15.5703125" style="5" customWidth="1"/>
    <col min="14091" max="14091" width="2.42578125" style="5" customWidth="1"/>
    <col min="14092" max="14098" width="15.5703125" style="5" customWidth="1"/>
    <col min="14099" max="14099" width="2.5703125" style="5" customWidth="1"/>
    <col min="14100" max="14100" width="15.5703125" style="5" customWidth="1"/>
    <col min="14101" max="14101" width="2.5703125" style="5" customWidth="1"/>
    <col min="14102" max="14108" width="15.5703125" style="5" customWidth="1"/>
    <col min="14109" max="14109" width="2.5703125" style="5" customWidth="1"/>
    <col min="14110" max="14110" width="15.5703125" style="5" customWidth="1"/>
    <col min="14111" max="14112" width="5.42578125" style="5" customWidth="1"/>
    <col min="14113" max="14114" width="8.7109375" style="5"/>
    <col min="14115" max="14119" width="0" style="5" hidden="1" customWidth="1"/>
    <col min="14120" max="14335" width="8.7109375" style="5"/>
    <col min="14336" max="14338" width="3.7109375" style="5" customWidth="1"/>
    <col min="14339" max="14339" width="16.42578125" style="5" customWidth="1"/>
    <col min="14340" max="14340" width="31.5703125" style="5" customWidth="1"/>
    <col min="14341" max="14341" width="2.42578125" style="5" customWidth="1"/>
    <col min="14342" max="14344" width="15.5703125" style="5" customWidth="1"/>
    <col min="14345" max="14345" width="2.42578125" style="5" customWidth="1"/>
    <col min="14346" max="14346" width="15.5703125" style="5" customWidth="1"/>
    <col min="14347" max="14347" width="2.42578125" style="5" customWidth="1"/>
    <col min="14348" max="14354" width="15.5703125" style="5" customWidth="1"/>
    <col min="14355" max="14355" width="2.5703125" style="5" customWidth="1"/>
    <col min="14356" max="14356" width="15.5703125" style="5" customWidth="1"/>
    <col min="14357" max="14357" width="2.5703125" style="5" customWidth="1"/>
    <col min="14358" max="14364" width="15.5703125" style="5" customWidth="1"/>
    <col min="14365" max="14365" width="2.5703125" style="5" customWidth="1"/>
    <col min="14366" max="14366" width="15.5703125" style="5" customWidth="1"/>
    <col min="14367" max="14368" width="5.42578125" style="5" customWidth="1"/>
    <col min="14369" max="14370" width="8.7109375" style="5"/>
    <col min="14371" max="14375" width="0" style="5" hidden="1" customWidth="1"/>
    <col min="14376" max="14591" width="8.7109375" style="5"/>
    <col min="14592" max="14594" width="3.7109375" style="5" customWidth="1"/>
    <col min="14595" max="14595" width="16.42578125" style="5" customWidth="1"/>
    <col min="14596" max="14596" width="31.5703125" style="5" customWidth="1"/>
    <col min="14597" max="14597" width="2.42578125" style="5" customWidth="1"/>
    <col min="14598" max="14600" width="15.5703125" style="5" customWidth="1"/>
    <col min="14601" max="14601" width="2.42578125" style="5" customWidth="1"/>
    <col min="14602" max="14602" width="15.5703125" style="5" customWidth="1"/>
    <col min="14603" max="14603" width="2.42578125" style="5" customWidth="1"/>
    <col min="14604" max="14610" width="15.5703125" style="5" customWidth="1"/>
    <col min="14611" max="14611" width="2.5703125" style="5" customWidth="1"/>
    <col min="14612" max="14612" width="15.5703125" style="5" customWidth="1"/>
    <col min="14613" max="14613" width="2.5703125" style="5" customWidth="1"/>
    <col min="14614" max="14620" width="15.5703125" style="5" customWidth="1"/>
    <col min="14621" max="14621" width="2.5703125" style="5" customWidth="1"/>
    <col min="14622" max="14622" width="15.5703125" style="5" customWidth="1"/>
    <col min="14623" max="14624" width="5.42578125" style="5" customWidth="1"/>
    <col min="14625" max="14626" width="8.7109375" style="5"/>
    <col min="14627" max="14631" width="0" style="5" hidden="1" customWidth="1"/>
    <col min="14632" max="14847" width="8.7109375" style="5"/>
    <col min="14848" max="14850" width="3.7109375" style="5" customWidth="1"/>
    <col min="14851" max="14851" width="16.42578125" style="5" customWidth="1"/>
    <col min="14852" max="14852" width="31.5703125" style="5" customWidth="1"/>
    <col min="14853" max="14853" width="2.42578125" style="5" customWidth="1"/>
    <col min="14854" max="14856" width="15.5703125" style="5" customWidth="1"/>
    <col min="14857" max="14857" width="2.42578125" style="5" customWidth="1"/>
    <col min="14858" max="14858" width="15.5703125" style="5" customWidth="1"/>
    <col min="14859" max="14859" width="2.42578125" style="5" customWidth="1"/>
    <col min="14860" max="14866" width="15.5703125" style="5" customWidth="1"/>
    <col min="14867" max="14867" width="2.5703125" style="5" customWidth="1"/>
    <col min="14868" max="14868" width="15.5703125" style="5" customWidth="1"/>
    <col min="14869" max="14869" width="2.5703125" style="5" customWidth="1"/>
    <col min="14870" max="14876" width="15.5703125" style="5" customWidth="1"/>
    <col min="14877" max="14877" width="2.5703125" style="5" customWidth="1"/>
    <col min="14878" max="14878" width="15.5703125" style="5" customWidth="1"/>
    <col min="14879" max="14880" width="5.42578125" style="5" customWidth="1"/>
    <col min="14881" max="14882" width="8.7109375" style="5"/>
    <col min="14883" max="14887" width="0" style="5" hidden="1" customWidth="1"/>
    <col min="14888" max="15103" width="8.7109375" style="5"/>
    <col min="15104" max="15106" width="3.7109375" style="5" customWidth="1"/>
    <col min="15107" max="15107" width="16.42578125" style="5" customWidth="1"/>
    <col min="15108" max="15108" width="31.5703125" style="5" customWidth="1"/>
    <col min="15109" max="15109" width="2.42578125" style="5" customWidth="1"/>
    <col min="15110" max="15112" width="15.5703125" style="5" customWidth="1"/>
    <col min="15113" max="15113" width="2.42578125" style="5" customWidth="1"/>
    <col min="15114" max="15114" width="15.5703125" style="5" customWidth="1"/>
    <col min="15115" max="15115" width="2.42578125" style="5" customWidth="1"/>
    <col min="15116" max="15122" width="15.5703125" style="5" customWidth="1"/>
    <col min="15123" max="15123" width="2.5703125" style="5" customWidth="1"/>
    <col min="15124" max="15124" width="15.5703125" style="5" customWidth="1"/>
    <col min="15125" max="15125" width="2.5703125" style="5" customWidth="1"/>
    <col min="15126" max="15132" width="15.5703125" style="5" customWidth="1"/>
    <col min="15133" max="15133" width="2.5703125" style="5" customWidth="1"/>
    <col min="15134" max="15134" width="15.5703125" style="5" customWidth="1"/>
    <col min="15135" max="15136" width="5.42578125" style="5" customWidth="1"/>
    <col min="15137" max="15138" width="8.7109375" style="5"/>
    <col min="15139" max="15143" width="0" style="5" hidden="1" customWidth="1"/>
    <col min="15144" max="15359" width="8.7109375" style="5"/>
    <col min="15360" max="15362" width="3.7109375" style="5" customWidth="1"/>
    <col min="15363" max="15363" width="16.42578125" style="5" customWidth="1"/>
    <col min="15364" max="15364" width="31.5703125" style="5" customWidth="1"/>
    <col min="15365" max="15365" width="2.42578125" style="5" customWidth="1"/>
    <col min="15366" max="15368" width="15.5703125" style="5" customWidth="1"/>
    <col min="15369" max="15369" width="2.42578125" style="5" customWidth="1"/>
    <col min="15370" max="15370" width="15.5703125" style="5" customWidth="1"/>
    <col min="15371" max="15371" width="2.42578125" style="5" customWidth="1"/>
    <col min="15372" max="15378" width="15.5703125" style="5" customWidth="1"/>
    <col min="15379" max="15379" width="2.5703125" style="5" customWidth="1"/>
    <col min="15380" max="15380" width="15.5703125" style="5" customWidth="1"/>
    <col min="15381" max="15381" width="2.5703125" style="5" customWidth="1"/>
    <col min="15382" max="15388" width="15.5703125" style="5" customWidth="1"/>
    <col min="15389" max="15389" width="2.5703125" style="5" customWidth="1"/>
    <col min="15390" max="15390" width="15.5703125" style="5" customWidth="1"/>
    <col min="15391" max="15392" width="5.42578125" style="5" customWidth="1"/>
    <col min="15393" max="15394" width="8.7109375" style="5"/>
    <col min="15395" max="15399" width="0" style="5" hidden="1" customWidth="1"/>
    <col min="15400" max="15615" width="8.7109375" style="5"/>
    <col min="15616" max="15618" width="3.7109375" style="5" customWidth="1"/>
    <col min="15619" max="15619" width="16.42578125" style="5" customWidth="1"/>
    <col min="15620" max="15620" width="31.5703125" style="5" customWidth="1"/>
    <col min="15621" max="15621" width="2.42578125" style="5" customWidth="1"/>
    <col min="15622" max="15624" width="15.5703125" style="5" customWidth="1"/>
    <col min="15625" max="15625" width="2.42578125" style="5" customWidth="1"/>
    <col min="15626" max="15626" width="15.5703125" style="5" customWidth="1"/>
    <col min="15627" max="15627" width="2.42578125" style="5" customWidth="1"/>
    <col min="15628" max="15634" width="15.5703125" style="5" customWidth="1"/>
    <col min="15635" max="15635" width="2.5703125" style="5" customWidth="1"/>
    <col min="15636" max="15636" width="15.5703125" style="5" customWidth="1"/>
    <col min="15637" max="15637" width="2.5703125" style="5" customWidth="1"/>
    <col min="15638" max="15644" width="15.5703125" style="5" customWidth="1"/>
    <col min="15645" max="15645" width="2.5703125" style="5" customWidth="1"/>
    <col min="15646" max="15646" width="15.5703125" style="5" customWidth="1"/>
    <col min="15647" max="15648" width="5.42578125" style="5" customWidth="1"/>
    <col min="15649" max="15650" width="8.7109375" style="5"/>
    <col min="15651" max="15655" width="0" style="5" hidden="1" customWidth="1"/>
    <col min="15656" max="15871" width="8.7109375" style="5"/>
    <col min="15872" max="15874" width="3.7109375" style="5" customWidth="1"/>
    <col min="15875" max="15875" width="16.42578125" style="5" customWidth="1"/>
    <col min="15876" max="15876" width="31.5703125" style="5" customWidth="1"/>
    <col min="15877" max="15877" width="2.42578125" style="5" customWidth="1"/>
    <col min="15878" max="15880" width="15.5703125" style="5" customWidth="1"/>
    <col min="15881" max="15881" width="2.42578125" style="5" customWidth="1"/>
    <col min="15882" max="15882" width="15.5703125" style="5" customWidth="1"/>
    <col min="15883" max="15883" width="2.42578125" style="5" customWidth="1"/>
    <col min="15884" max="15890" width="15.5703125" style="5" customWidth="1"/>
    <col min="15891" max="15891" width="2.5703125" style="5" customWidth="1"/>
    <col min="15892" max="15892" width="15.5703125" style="5" customWidth="1"/>
    <col min="15893" max="15893" width="2.5703125" style="5" customWidth="1"/>
    <col min="15894" max="15900" width="15.5703125" style="5" customWidth="1"/>
    <col min="15901" max="15901" width="2.5703125" style="5" customWidth="1"/>
    <col min="15902" max="15902" width="15.5703125" style="5" customWidth="1"/>
    <col min="15903" max="15904" width="5.42578125" style="5" customWidth="1"/>
    <col min="15905" max="15906" width="8.7109375" style="5"/>
    <col min="15907" max="15911" width="0" style="5" hidden="1" customWidth="1"/>
    <col min="15912" max="16127" width="8.7109375" style="5"/>
    <col min="16128" max="16130" width="3.7109375" style="5" customWidth="1"/>
    <col min="16131" max="16131" width="16.42578125" style="5" customWidth="1"/>
    <col min="16132" max="16132" width="31.5703125" style="5" customWidth="1"/>
    <col min="16133" max="16133" width="2.42578125" style="5" customWidth="1"/>
    <col min="16134" max="16136" width="15.5703125" style="5" customWidth="1"/>
    <col min="16137" max="16137" width="2.42578125" style="5" customWidth="1"/>
    <col min="16138" max="16138" width="15.5703125" style="5" customWidth="1"/>
    <col min="16139" max="16139" width="2.42578125" style="5" customWidth="1"/>
    <col min="16140" max="16146" width="15.5703125" style="5" customWidth="1"/>
    <col min="16147" max="16147" width="2.5703125" style="5" customWidth="1"/>
    <col min="16148" max="16148" width="15.5703125" style="5" customWidth="1"/>
    <col min="16149" max="16149" width="2.5703125" style="5" customWidth="1"/>
    <col min="16150" max="16156" width="15.5703125" style="5" customWidth="1"/>
    <col min="16157" max="16157" width="2.5703125" style="5" customWidth="1"/>
    <col min="16158" max="16158" width="15.5703125" style="5" customWidth="1"/>
    <col min="16159" max="16160" width="5.42578125" style="5" customWidth="1"/>
    <col min="16161" max="16162" width="8.7109375" style="5"/>
    <col min="16163" max="16167" width="0" style="5" hidden="1" customWidth="1"/>
    <col min="16168" max="16383" width="8.7109375" style="5"/>
    <col min="16384" max="16384" width="8.7109375" style="5" customWidth="1"/>
  </cols>
  <sheetData>
    <row r="1" spans="2:39" ht="10.15" customHeight="1">
      <c r="AI1" s="336" t="s">
        <v>431</v>
      </c>
      <c r="AK1" s="337" t="s">
        <v>432</v>
      </c>
      <c r="AM1" s="338" t="s">
        <v>433</v>
      </c>
    </row>
    <row r="2" spans="2:39" ht="13.15" customHeight="1">
      <c r="B2" s="1" t="s">
        <v>132</v>
      </c>
      <c r="AF2" s="52" t="s">
        <v>174</v>
      </c>
    </row>
    <row r="3" spans="2:39" ht="13.15" customHeight="1">
      <c r="B3" s="1" t="s">
        <v>366</v>
      </c>
      <c r="AF3" s="55" t="s">
        <v>175</v>
      </c>
    </row>
    <row r="4" spans="2:39" ht="10.15" customHeight="1"/>
    <row r="5" spans="2:39" ht="13.15" customHeight="1">
      <c r="B5" s="1" t="str">
        <f ca="1">CONCATENATE("&lt;",MID(CELL("filename",$A$1),FIND("]",CELL("filename",$A$1))+1,LEN(CELL("filename",$A$1))),"&gt;")</f>
        <v>&lt;G2_By banding&gt;</v>
      </c>
    </row>
    <row r="6" spans="2:39" ht="13.15" customHeight="1">
      <c r="B6" s="1" t="s">
        <v>728</v>
      </c>
    </row>
    <row r="7" spans="2:39" ht="13.15" customHeight="1">
      <c r="B7" s="1" t="str">
        <f>"As at " &amp;RIGHT(valuation_date,2)&amp;" "&amp;TEXT(DATE(2000,MID(valuation_date,5,2),1),"mmmm")&amp;" "&amp;LEFT(valuation_date,4)</f>
        <v>As at 31 December 2018</v>
      </c>
    </row>
    <row r="8" spans="2:39" ht="10.15" customHeight="1" thickBot="1"/>
    <row r="9" spans="2:39" ht="10.15" customHeight="1">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4"/>
    </row>
    <row r="10" spans="2:39" ht="10.15" customHeight="1">
      <c r="B10" s="15"/>
      <c r="C10" s="380" t="s">
        <v>306</v>
      </c>
      <c r="AF10" s="16"/>
    </row>
    <row r="11" spans="2:39" ht="10.15" customHeight="1">
      <c r="B11" s="15"/>
      <c r="C11" s="325" t="s">
        <v>312</v>
      </c>
      <c r="G11" s="361" t="s">
        <v>730</v>
      </c>
      <c r="H11" s="332"/>
      <c r="I11" s="332"/>
      <c r="J11" s="333"/>
      <c r="K11" s="315"/>
      <c r="L11" s="347"/>
      <c r="M11" s="361" t="s">
        <v>731</v>
      </c>
      <c r="N11" s="332"/>
      <c r="O11" s="332"/>
      <c r="P11" s="332"/>
      <c r="Q11" s="332"/>
      <c r="R11" s="332"/>
      <c r="S11" s="332"/>
      <c r="T11" s="331"/>
      <c r="U11" s="40"/>
      <c r="W11" s="361" t="s">
        <v>732</v>
      </c>
      <c r="X11" s="332"/>
      <c r="Y11" s="332"/>
      <c r="Z11" s="332"/>
      <c r="AA11" s="332"/>
      <c r="AB11" s="332"/>
      <c r="AC11" s="332"/>
      <c r="AD11" s="331"/>
      <c r="AE11" s="40"/>
      <c r="AF11" s="16"/>
    </row>
    <row r="12" spans="2:39" ht="10.15" customHeight="1">
      <c r="B12" s="15"/>
      <c r="D12" s="325"/>
      <c r="G12" s="327"/>
      <c r="H12" s="362"/>
      <c r="I12" s="362"/>
      <c r="J12" s="347"/>
      <c r="K12" s="256"/>
      <c r="L12" s="347"/>
      <c r="M12" s="327"/>
      <c r="N12" s="362"/>
      <c r="O12" s="362"/>
      <c r="P12" s="362"/>
      <c r="Q12" s="362"/>
      <c r="R12" s="362"/>
      <c r="S12" s="362"/>
      <c r="U12" s="42"/>
      <c r="W12" s="327"/>
      <c r="X12" s="362"/>
      <c r="Y12" s="362"/>
      <c r="Z12" s="362"/>
      <c r="AA12" s="362"/>
      <c r="AB12" s="362"/>
      <c r="AC12" s="362"/>
      <c r="AE12" s="42"/>
      <c r="AF12" s="16"/>
    </row>
    <row r="13" spans="2:39" ht="10.15" customHeight="1">
      <c r="B13" s="15"/>
      <c r="D13" s="325"/>
      <c r="G13" s="587" t="s">
        <v>649</v>
      </c>
      <c r="H13" s="588"/>
      <c r="I13" s="588"/>
      <c r="J13" s="588"/>
      <c r="K13" s="589"/>
      <c r="L13" s="347"/>
      <c r="M13" s="587" t="s">
        <v>650</v>
      </c>
      <c r="N13" s="588"/>
      <c r="O13" s="588"/>
      <c r="P13" s="588"/>
      <c r="Q13" s="588"/>
      <c r="R13" s="588"/>
      <c r="S13" s="588"/>
      <c r="T13" s="588"/>
      <c r="U13" s="589"/>
      <c r="W13" s="587" t="s">
        <v>651</v>
      </c>
      <c r="X13" s="588"/>
      <c r="Y13" s="588"/>
      <c r="Z13" s="588"/>
      <c r="AA13" s="588"/>
      <c r="AB13" s="588"/>
      <c r="AC13" s="588"/>
      <c r="AD13" s="588"/>
      <c r="AE13" s="589"/>
      <c r="AF13" s="16"/>
    </row>
    <row r="14" spans="2:39" ht="10.15" customHeight="1">
      <c r="B14" s="15"/>
      <c r="D14" s="325"/>
      <c r="G14" s="587"/>
      <c r="H14" s="588"/>
      <c r="I14" s="588"/>
      <c r="J14" s="588"/>
      <c r="K14" s="589"/>
      <c r="L14" s="347"/>
      <c r="M14" s="587"/>
      <c r="N14" s="588"/>
      <c r="O14" s="588"/>
      <c r="P14" s="588"/>
      <c r="Q14" s="588"/>
      <c r="R14" s="588"/>
      <c r="S14" s="588"/>
      <c r="T14" s="588"/>
      <c r="U14" s="589"/>
      <c r="W14" s="587"/>
      <c r="X14" s="588"/>
      <c r="Y14" s="588"/>
      <c r="Z14" s="588"/>
      <c r="AA14" s="588"/>
      <c r="AB14" s="588"/>
      <c r="AC14" s="588"/>
      <c r="AD14" s="588"/>
      <c r="AE14" s="589"/>
      <c r="AF14" s="16"/>
    </row>
    <row r="15" spans="2:39" ht="10.15" customHeight="1">
      <c r="B15" s="15"/>
      <c r="D15" s="325"/>
      <c r="G15" s="587"/>
      <c r="H15" s="588"/>
      <c r="I15" s="588"/>
      <c r="J15" s="588"/>
      <c r="K15" s="589"/>
      <c r="L15" s="347"/>
      <c r="M15" s="587"/>
      <c r="N15" s="588"/>
      <c r="O15" s="588"/>
      <c r="P15" s="588"/>
      <c r="Q15" s="588"/>
      <c r="R15" s="588"/>
      <c r="S15" s="588"/>
      <c r="T15" s="588"/>
      <c r="U15" s="589"/>
      <c r="W15" s="587"/>
      <c r="X15" s="588"/>
      <c r="Y15" s="588"/>
      <c r="Z15" s="588"/>
      <c r="AA15" s="588"/>
      <c r="AB15" s="588"/>
      <c r="AC15" s="588"/>
      <c r="AD15" s="588"/>
      <c r="AE15" s="589"/>
      <c r="AF15" s="16"/>
    </row>
    <row r="16" spans="2:39" ht="10.15" customHeight="1">
      <c r="B16" s="15"/>
      <c r="D16" s="325"/>
      <c r="G16" s="587"/>
      <c r="H16" s="588"/>
      <c r="I16" s="588"/>
      <c r="J16" s="588"/>
      <c r="K16" s="589"/>
      <c r="L16" s="347"/>
      <c r="M16" s="587"/>
      <c r="N16" s="588"/>
      <c r="O16" s="588"/>
      <c r="P16" s="588"/>
      <c r="Q16" s="588"/>
      <c r="R16" s="588"/>
      <c r="S16" s="588"/>
      <c r="T16" s="588"/>
      <c r="U16" s="589"/>
      <c r="W16" s="587"/>
      <c r="X16" s="588"/>
      <c r="Y16" s="588"/>
      <c r="Z16" s="588"/>
      <c r="AA16" s="588"/>
      <c r="AB16" s="588"/>
      <c r="AC16" s="588"/>
      <c r="AD16" s="588"/>
      <c r="AE16" s="589"/>
      <c r="AF16" s="16"/>
    </row>
    <row r="17" spans="2:35" ht="10.15" customHeight="1">
      <c r="B17" s="15"/>
      <c r="D17" s="325"/>
      <c r="G17" s="587"/>
      <c r="H17" s="588"/>
      <c r="I17" s="588"/>
      <c r="J17" s="588"/>
      <c r="K17" s="589"/>
      <c r="L17" s="347"/>
      <c r="M17" s="587"/>
      <c r="N17" s="588"/>
      <c r="O17" s="588"/>
      <c r="P17" s="588"/>
      <c r="Q17" s="588"/>
      <c r="R17" s="588"/>
      <c r="S17" s="588"/>
      <c r="T17" s="588"/>
      <c r="U17" s="589"/>
      <c r="W17" s="587"/>
      <c r="X17" s="588"/>
      <c r="Y17" s="588"/>
      <c r="Z17" s="588"/>
      <c r="AA17" s="588"/>
      <c r="AB17" s="588"/>
      <c r="AC17" s="588"/>
      <c r="AD17" s="588"/>
      <c r="AE17" s="589"/>
      <c r="AF17" s="16"/>
    </row>
    <row r="18" spans="2:35" ht="10.15" customHeight="1">
      <c r="B18" s="15"/>
      <c r="D18" s="325"/>
      <c r="G18" s="330"/>
      <c r="H18" s="363"/>
      <c r="I18" s="363"/>
      <c r="J18" s="347"/>
      <c r="K18" s="256"/>
      <c r="L18" s="347"/>
      <c r="M18" s="327"/>
      <c r="N18" s="588" t="s">
        <v>652</v>
      </c>
      <c r="O18" s="588"/>
      <c r="P18" s="588"/>
      <c r="Q18" s="588"/>
      <c r="R18" s="588"/>
      <c r="S18" s="588"/>
      <c r="T18" s="588"/>
      <c r="U18" s="589"/>
      <c r="W18" s="327"/>
      <c r="X18" s="588" t="s">
        <v>653</v>
      </c>
      <c r="Y18" s="588"/>
      <c r="Z18" s="588"/>
      <c r="AA18" s="588"/>
      <c r="AB18" s="588"/>
      <c r="AC18" s="588"/>
      <c r="AD18" s="588"/>
      <c r="AE18" s="589"/>
      <c r="AF18" s="16"/>
    </row>
    <row r="19" spans="2:35" ht="10.15" customHeight="1">
      <c r="B19" s="15"/>
      <c r="D19" s="325"/>
      <c r="G19" s="587" t="s">
        <v>654</v>
      </c>
      <c r="H19" s="588"/>
      <c r="I19" s="588"/>
      <c r="J19" s="588"/>
      <c r="K19" s="589"/>
      <c r="L19" s="347"/>
      <c r="M19" s="330"/>
      <c r="N19" s="588"/>
      <c r="O19" s="588"/>
      <c r="P19" s="588"/>
      <c r="Q19" s="588"/>
      <c r="R19" s="588"/>
      <c r="S19" s="588"/>
      <c r="T19" s="588"/>
      <c r="U19" s="589"/>
      <c r="W19" s="330"/>
      <c r="X19" s="588"/>
      <c r="Y19" s="588"/>
      <c r="Z19" s="588"/>
      <c r="AA19" s="588"/>
      <c r="AB19" s="588"/>
      <c r="AC19" s="588"/>
      <c r="AD19" s="588"/>
      <c r="AE19" s="589"/>
      <c r="AF19" s="16"/>
    </row>
    <row r="20" spans="2:35" ht="10.15" customHeight="1">
      <c r="B20" s="15"/>
      <c r="D20" s="325"/>
      <c r="G20" s="587"/>
      <c r="H20" s="588"/>
      <c r="I20" s="588"/>
      <c r="J20" s="588"/>
      <c r="K20" s="589"/>
      <c r="L20" s="347"/>
      <c r="M20" s="327"/>
      <c r="N20" s="588" t="s">
        <v>655</v>
      </c>
      <c r="O20" s="588"/>
      <c r="P20" s="588"/>
      <c r="Q20" s="588"/>
      <c r="R20" s="588"/>
      <c r="S20" s="588"/>
      <c r="T20" s="588"/>
      <c r="U20" s="589"/>
      <c r="W20" s="327"/>
      <c r="X20" s="588" t="s">
        <v>656</v>
      </c>
      <c r="Y20" s="588"/>
      <c r="Z20" s="588"/>
      <c r="AA20" s="588"/>
      <c r="AB20" s="588"/>
      <c r="AC20" s="588"/>
      <c r="AD20" s="588"/>
      <c r="AE20" s="589"/>
      <c r="AF20" s="16"/>
    </row>
    <row r="21" spans="2:35" ht="10.15" customHeight="1">
      <c r="B21" s="15"/>
      <c r="D21" s="325"/>
      <c r="G21" s="587"/>
      <c r="H21" s="588"/>
      <c r="I21" s="588"/>
      <c r="J21" s="588"/>
      <c r="K21" s="589"/>
      <c r="L21" s="347"/>
      <c r="M21" s="327"/>
      <c r="N21" s="588"/>
      <c r="O21" s="588"/>
      <c r="P21" s="588"/>
      <c r="Q21" s="588"/>
      <c r="R21" s="588"/>
      <c r="S21" s="588"/>
      <c r="T21" s="588"/>
      <c r="U21" s="589"/>
      <c r="W21" s="327"/>
      <c r="X21" s="588"/>
      <c r="Y21" s="588"/>
      <c r="Z21" s="588"/>
      <c r="AA21" s="588"/>
      <c r="AB21" s="588"/>
      <c r="AC21" s="588"/>
      <c r="AD21" s="588"/>
      <c r="AE21" s="589"/>
      <c r="AF21" s="16"/>
    </row>
    <row r="22" spans="2:35" ht="10.15" customHeight="1">
      <c r="B22" s="15"/>
      <c r="D22" s="325"/>
      <c r="G22" s="587"/>
      <c r="H22" s="588"/>
      <c r="I22" s="588"/>
      <c r="J22" s="588"/>
      <c r="K22" s="589"/>
      <c r="L22" s="347"/>
      <c r="M22" s="327"/>
      <c r="N22" s="362"/>
      <c r="O22" s="362"/>
      <c r="P22" s="362"/>
      <c r="Q22" s="362"/>
      <c r="R22" s="362"/>
      <c r="S22" s="362"/>
      <c r="U22" s="42"/>
      <c r="W22" s="327"/>
      <c r="X22" s="362"/>
      <c r="Y22" s="362"/>
      <c r="Z22" s="362"/>
      <c r="AA22" s="362"/>
      <c r="AB22" s="362"/>
      <c r="AC22" s="362"/>
      <c r="AE22" s="42"/>
      <c r="AF22" s="16"/>
    </row>
    <row r="23" spans="2:35" ht="10.15" customHeight="1">
      <c r="B23" s="15"/>
      <c r="D23" s="325"/>
      <c r="G23" s="587"/>
      <c r="H23" s="588"/>
      <c r="I23" s="588"/>
      <c r="J23" s="588"/>
      <c r="K23" s="589"/>
      <c r="L23" s="347"/>
      <c r="M23" s="587" t="s">
        <v>657</v>
      </c>
      <c r="N23" s="588"/>
      <c r="O23" s="588"/>
      <c r="P23" s="588"/>
      <c r="Q23" s="588"/>
      <c r="R23" s="588"/>
      <c r="S23" s="588"/>
      <c r="T23" s="588"/>
      <c r="U23" s="589"/>
      <c r="W23" s="587" t="s">
        <v>658</v>
      </c>
      <c r="X23" s="588"/>
      <c r="Y23" s="588"/>
      <c r="Z23" s="588"/>
      <c r="AA23" s="588"/>
      <c r="AB23" s="588"/>
      <c r="AC23" s="588"/>
      <c r="AD23" s="588"/>
      <c r="AE23" s="589"/>
      <c r="AF23" s="16"/>
      <c r="AI23" s="31"/>
    </row>
    <row r="24" spans="2:35" ht="10.15" customHeight="1">
      <c r="B24" s="15"/>
      <c r="D24" s="325"/>
      <c r="G24" s="587"/>
      <c r="H24" s="588"/>
      <c r="I24" s="588"/>
      <c r="J24" s="588"/>
      <c r="K24" s="589"/>
      <c r="L24" s="347"/>
      <c r="M24" s="587"/>
      <c r="N24" s="588"/>
      <c r="O24" s="588"/>
      <c r="P24" s="588"/>
      <c r="Q24" s="588"/>
      <c r="R24" s="588"/>
      <c r="S24" s="588"/>
      <c r="T24" s="588"/>
      <c r="U24" s="589"/>
      <c r="W24" s="587"/>
      <c r="X24" s="588"/>
      <c r="Y24" s="588"/>
      <c r="Z24" s="588"/>
      <c r="AA24" s="588"/>
      <c r="AB24" s="588"/>
      <c r="AC24" s="588"/>
      <c r="AD24" s="588"/>
      <c r="AE24" s="589"/>
      <c r="AF24" s="16"/>
    </row>
    <row r="25" spans="2:35" ht="10.15" customHeight="1">
      <c r="B25" s="15"/>
      <c r="D25" s="325"/>
      <c r="G25" s="587"/>
      <c r="H25" s="588"/>
      <c r="I25" s="588"/>
      <c r="J25" s="588"/>
      <c r="K25" s="589"/>
      <c r="L25" s="347"/>
      <c r="M25" s="587"/>
      <c r="N25" s="588"/>
      <c r="O25" s="588"/>
      <c r="P25" s="588"/>
      <c r="Q25" s="588"/>
      <c r="R25" s="588"/>
      <c r="S25" s="588"/>
      <c r="T25" s="588"/>
      <c r="U25" s="589"/>
      <c r="W25" s="587"/>
      <c r="X25" s="588"/>
      <c r="Y25" s="588"/>
      <c r="Z25" s="588"/>
      <c r="AA25" s="588"/>
      <c r="AB25" s="588"/>
      <c r="AC25" s="588"/>
      <c r="AD25" s="588"/>
      <c r="AE25" s="589"/>
      <c r="AF25" s="16"/>
    </row>
    <row r="26" spans="2:35" ht="10.15" customHeight="1">
      <c r="B26" s="15"/>
      <c r="D26" s="325"/>
      <c r="G26" s="327"/>
      <c r="H26" s="362"/>
      <c r="I26" s="362"/>
      <c r="J26" s="347"/>
      <c r="K26" s="256"/>
      <c r="L26" s="347"/>
      <c r="M26" s="587"/>
      <c r="N26" s="588"/>
      <c r="O26" s="588"/>
      <c r="P26" s="588"/>
      <c r="Q26" s="588"/>
      <c r="R26" s="588"/>
      <c r="S26" s="588"/>
      <c r="T26" s="588"/>
      <c r="U26" s="589"/>
      <c r="W26" s="587"/>
      <c r="X26" s="588"/>
      <c r="Y26" s="588"/>
      <c r="Z26" s="588"/>
      <c r="AA26" s="588"/>
      <c r="AB26" s="588"/>
      <c r="AC26" s="588"/>
      <c r="AD26" s="588"/>
      <c r="AE26" s="589"/>
      <c r="AF26" s="16"/>
    </row>
    <row r="27" spans="2:35" ht="10.15" customHeight="1">
      <c r="B27" s="15"/>
      <c r="D27" s="325"/>
      <c r="G27" s="587" t="s">
        <v>659</v>
      </c>
      <c r="H27" s="588"/>
      <c r="I27" s="588"/>
      <c r="J27" s="588"/>
      <c r="K27" s="589"/>
      <c r="L27" s="347"/>
      <c r="M27" s="587"/>
      <c r="N27" s="588"/>
      <c r="O27" s="588"/>
      <c r="P27" s="588"/>
      <c r="Q27" s="588"/>
      <c r="R27" s="588"/>
      <c r="S27" s="588"/>
      <c r="T27" s="588"/>
      <c r="U27" s="589"/>
      <c r="W27" s="329"/>
      <c r="X27" s="364"/>
      <c r="Y27" s="364"/>
      <c r="Z27" s="364"/>
      <c r="AA27" s="364"/>
      <c r="AB27" s="364"/>
      <c r="AC27" s="364"/>
      <c r="AD27" s="364"/>
      <c r="AE27" s="328"/>
      <c r="AF27" s="16"/>
    </row>
    <row r="28" spans="2:35" ht="10.15" customHeight="1">
      <c r="B28" s="15"/>
      <c r="D28" s="325"/>
      <c r="G28" s="587"/>
      <c r="H28" s="588"/>
      <c r="I28" s="588"/>
      <c r="J28" s="588"/>
      <c r="K28" s="589"/>
      <c r="L28" s="347"/>
      <c r="M28" s="587"/>
      <c r="N28" s="588"/>
      <c r="O28" s="588"/>
      <c r="P28" s="588"/>
      <c r="Q28" s="588"/>
      <c r="R28" s="588"/>
      <c r="S28" s="588"/>
      <c r="T28" s="588"/>
      <c r="U28" s="589"/>
      <c r="W28" s="587" t="s">
        <v>663</v>
      </c>
      <c r="X28" s="588"/>
      <c r="Y28" s="588"/>
      <c r="Z28" s="588"/>
      <c r="AA28" s="588"/>
      <c r="AB28" s="588"/>
      <c r="AC28" s="588"/>
      <c r="AD28" s="588"/>
      <c r="AE28" s="589"/>
      <c r="AF28" s="16"/>
    </row>
    <row r="29" spans="2:35" ht="10.15" customHeight="1">
      <c r="B29" s="15"/>
      <c r="D29" s="325"/>
      <c r="G29" s="587"/>
      <c r="H29" s="588"/>
      <c r="I29" s="588"/>
      <c r="J29" s="588"/>
      <c r="K29" s="589"/>
      <c r="L29" s="347"/>
      <c r="M29" s="327"/>
      <c r="N29" s="362"/>
      <c r="O29" s="362"/>
      <c r="P29" s="362"/>
      <c r="Q29" s="362"/>
      <c r="R29" s="362"/>
      <c r="S29" s="362"/>
      <c r="U29" s="42"/>
      <c r="W29" s="327"/>
      <c r="X29" s="362"/>
      <c r="Y29" s="362"/>
      <c r="Z29" s="362"/>
      <c r="AA29" s="362"/>
      <c r="AB29" s="362"/>
      <c r="AC29" s="362"/>
      <c r="AE29" s="42"/>
      <c r="AF29" s="16"/>
    </row>
    <row r="30" spans="2:35" ht="10.15" customHeight="1">
      <c r="B30" s="15"/>
      <c r="D30" s="325"/>
      <c r="G30" s="327"/>
      <c r="H30" s="362"/>
      <c r="I30" s="362"/>
      <c r="J30" s="347"/>
      <c r="K30" s="256"/>
      <c r="L30" s="347"/>
      <c r="M30" s="587" t="s">
        <v>660</v>
      </c>
      <c r="N30" s="588"/>
      <c r="O30" s="588"/>
      <c r="P30" s="588"/>
      <c r="Q30" s="588"/>
      <c r="R30" s="588"/>
      <c r="S30" s="588"/>
      <c r="T30" s="588"/>
      <c r="U30" s="589"/>
      <c r="W30" s="593" t="s">
        <v>621</v>
      </c>
      <c r="X30" s="594"/>
      <c r="Y30" s="594"/>
      <c r="Z30" s="594"/>
      <c r="AA30" s="594"/>
      <c r="AB30" s="594"/>
      <c r="AC30" s="594"/>
      <c r="AD30" s="594"/>
      <c r="AE30" s="595"/>
      <c r="AF30" s="16"/>
    </row>
    <row r="31" spans="2:35" ht="10.15" customHeight="1">
      <c r="B31" s="15"/>
      <c r="D31" s="325"/>
      <c r="G31" s="365"/>
      <c r="H31" s="366"/>
      <c r="I31" s="366"/>
      <c r="J31" s="326"/>
      <c r="K31" s="254"/>
      <c r="L31" s="347"/>
      <c r="M31" s="590"/>
      <c r="N31" s="591"/>
      <c r="O31" s="591"/>
      <c r="P31" s="591"/>
      <c r="Q31" s="591"/>
      <c r="R31" s="591"/>
      <c r="S31" s="591"/>
      <c r="T31" s="591"/>
      <c r="U31" s="592"/>
      <c r="W31" s="596"/>
      <c r="X31" s="597"/>
      <c r="Y31" s="597"/>
      <c r="Z31" s="597"/>
      <c r="AA31" s="597"/>
      <c r="AB31" s="597"/>
      <c r="AC31" s="597"/>
      <c r="AD31" s="597"/>
      <c r="AE31" s="598"/>
      <c r="AF31" s="16"/>
    </row>
    <row r="32" spans="2:35" ht="10.15" customHeight="1">
      <c r="B32" s="15"/>
      <c r="D32" s="325"/>
      <c r="G32" s="362"/>
      <c r="H32" s="362"/>
      <c r="I32" s="362"/>
      <c r="J32" s="347"/>
      <c r="K32" s="347"/>
      <c r="L32" s="347"/>
      <c r="M32" s="367"/>
      <c r="N32" s="367"/>
      <c r="O32" s="367"/>
      <c r="P32" s="367"/>
      <c r="Q32" s="367"/>
      <c r="R32" s="367"/>
      <c r="S32" s="367"/>
      <c r="W32" s="367"/>
      <c r="X32" s="367"/>
      <c r="Y32" s="367"/>
      <c r="Z32" s="367"/>
      <c r="AA32" s="367"/>
      <c r="AB32" s="367"/>
      <c r="AC32" s="367"/>
      <c r="AF32" s="16"/>
    </row>
    <row r="33" spans="1:40" ht="10.15" customHeight="1">
      <c r="B33" s="15"/>
      <c r="C33" s="298">
        <v>1</v>
      </c>
      <c r="D33" s="299" t="s">
        <v>702</v>
      </c>
      <c r="E33" s="299"/>
      <c r="F33" s="299"/>
      <c r="G33" s="299"/>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16"/>
      <c r="AG33" s="368"/>
      <c r="AH33" s="341"/>
      <c r="AI33" s="341"/>
      <c r="AJ33" s="341"/>
      <c r="AK33" s="341"/>
      <c r="AL33" s="341"/>
      <c r="AM33" s="341"/>
      <c r="AN33" s="341"/>
    </row>
    <row r="34" spans="1:40" ht="10.15" customHeight="1">
      <c r="B34" s="15"/>
      <c r="D34" s="325"/>
      <c r="J34" s="347"/>
      <c r="K34" s="347"/>
      <c r="L34" s="347"/>
      <c r="AF34" s="16"/>
    </row>
    <row r="35" spans="1:40" s="339" customFormat="1" ht="10.15" customHeight="1">
      <c r="A35" s="264"/>
      <c r="B35" s="266"/>
      <c r="C35" s="264"/>
      <c r="D35" s="264"/>
      <c r="E35" s="264"/>
      <c r="F35" s="264"/>
      <c r="G35" s="565" t="s">
        <v>613</v>
      </c>
      <c r="H35" s="566"/>
      <c r="I35" s="567"/>
      <c r="J35" s="302"/>
      <c r="K35" s="302"/>
      <c r="L35" s="302"/>
      <c r="M35" s="565" t="s">
        <v>614</v>
      </c>
      <c r="N35" s="566"/>
      <c r="O35" s="566"/>
      <c r="P35" s="566"/>
      <c r="Q35" s="566"/>
      <c r="R35" s="566"/>
      <c r="S35" s="567"/>
      <c r="T35" s="264"/>
      <c r="U35" s="264"/>
      <c r="V35" s="264"/>
      <c r="W35" s="565" t="s">
        <v>615</v>
      </c>
      <c r="X35" s="566"/>
      <c r="Y35" s="566"/>
      <c r="Z35" s="566"/>
      <c r="AA35" s="566"/>
      <c r="AB35" s="566"/>
      <c r="AC35" s="567"/>
      <c r="AD35" s="264"/>
      <c r="AE35" s="264"/>
      <c r="AF35" s="265"/>
      <c r="AG35" s="264"/>
    </row>
    <row r="36" spans="1:40" s="339" customFormat="1" ht="10.15" customHeight="1">
      <c r="A36" s="264"/>
      <c r="B36" s="266"/>
      <c r="C36" s="264"/>
      <c r="D36" s="264"/>
      <c r="E36" s="264"/>
      <c r="F36" s="264"/>
      <c r="G36" s="565" t="s">
        <v>604</v>
      </c>
      <c r="H36" s="566"/>
      <c r="I36" s="567"/>
      <c r="J36" s="302"/>
      <c r="K36" s="302"/>
      <c r="L36" s="302"/>
      <c r="M36" s="571" t="s">
        <v>604</v>
      </c>
      <c r="N36" s="599"/>
      <c r="O36" s="599"/>
      <c r="P36" s="599"/>
      <c r="Q36" s="599"/>
      <c r="R36" s="599"/>
      <c r="S36" s="572"/>
      <c r="T36" s="264"/>
      <c r="U36" s="264"/>
      <c r="V36" s="264"/>
      <c r="W36" s="571" t="s">
        <v>605</v>
      </c>
      <c r="X36" s="599"/>
      <c r="Y36" s="599"/>
      <c r="Z36" s="599"/>
      <c r="AA36" s="599"/>
      <c r="AB36" s="599"/>
      <c r="AC36" s="572"/>
      <c r="AD36" s="264"/>
      <c r="AE36" s="264"/>
      <c r="AF36" s="265"/>
      <c r="AG36" s="264"/>
    </row>
    <row r="37" spans="1:40" s="340" customFormat="1" ht="10.15" customHeight="1">
      <c r="A37" s="260"/>
      <c r="B37" s="262"/>
      <c r="C37" s="260"/>
      <c r="D37" s="322" t="s">
        <v>406</v>
      </c>
      <c r="E37" s="321" t="s">
        <v>487</v>
      </c>
      <c r="F37" s="260"/>
      <c r="G37" s="263">
        <v>1</v>
      </c>
      <c r="H37" s="263">
        <v>2</v>
      </c>
      <c r="I37" s="263">
        <v>3</v>
      </c>
      <c r="J37" s="260"/>
      <c r="K37" s="260"/>
      <c r="L37" s="260"/>
      <c r="M37" s="263">
        <v>4</v>
      </c>
      <c r="N37" s="263">
        <v>5</v>
      </c>
      <c r="O37" s="263">
        <v>6</v>
      </c>
      <c r="P37" s="263">
        <v>7</v>
      </c>
      <c r="Q37" s="263">
        <v>8</v>
      </c>
      <c r="R37" s="263">
        <v>9</v>
      </c>
      <c r="S37" s="263">
        <v>10</v>
      </c>
      <c r="T37" s="260"/>
      <c r="U37" s="260"/>
      <c r="V37" s="260"/>
      <c r="W37" s="263">
        <v>11</v>
      </c>
      <c r="X37" s="263">
        <v>12</v>
      </c>
      <c r="Y37" s="263">
        <v>13</v>
      </c>
      <c r="Z37" s="263">
        <v>14</v>
      </c>
      <c r="AA37" s="263">
        <v>15</v>
      </c>
      <c r="AB37" s="263">
        <v>16</v>
      </c>
      <c r="AC37" s="263">
        <v>17</v>
      </c>
      <c r="AD37" s="260"/>
      <c r="AE37" s="260"/>
      <c r="AF37" s="261"/>
      <c r="AG37" s="260"/>
    </row>
    <row r="38" spans="1:40" s="340" customFormat="1" ht="20.45" customHeight="1">
      <c r="A38" s="260"/>
      <c r="B38" s="262"/>
      <c r="C38" s="260"/>
      <c r="D38" s="320" t="s">
        <v>405</v>
      </c>
      <c r="E38" s="319" t="s">
        <v>705</v>
      </c>
      <c r="F38" s="275"/>
      <c r="G38" s="245" t="s">
        <v>238</v>
      </c>
      <c r="H38" s="245" t="s">
        <v>239</v>
      </c>
      <c r="I38" s="245" t="s">
        <v>402</v>
      </c>
      <c r="J38" s="260"/>
      <c r="K38" s="245" t="s">
        <v>479</v>
      </c>
      <c r="L38" s="260"/>
      <c r="M38" s="245" t="s">
        <v>404</v>
      </c>
      <c r="N38" s="245" t="s">
        <v>238</v>
      </c>
      <c r="O38" s="245" t="s">
        <v>606</v>
      </c>
      <c r="P38" s="245" t="s">
        <v>403</v>
      </c>
      <c r="Q38" s="245" t="s">
        <v>239</v>
      </c>
      <c r="R38" s="245" t="s">
        <v>607</v>
      </c>
      <c r="S38" s="245" t="s">
        <v>402</v>
      </c>
      <c r="T38" s="260"/>
      <c r="U38" s="245" t="s">
        <v>479</v>
      </c>
      <c r="V38" s="260"/>
      <c r="W38" s="245" t="s">
        <v>608</v>
      </c>
      <c r="X38" s="245" t="s">
        <v>238</v>
      </c>
      <c r="Y38" s="245" t="s">
        <v>609</v>
      </c>
      <c r="Z38" s="245" t="s">
        <v>610</v>
      </c>
      <c r="AA38" s="245" t="s">
        <v>239</v>
      </c>
      <c r="AB38" s="245" t="s">
        <v>611</v>
      </c>
      <c r="AC38" s="245" t="s">
        <v>612</v>
      </c>
      <c r="AD38" s="260"/>
      <c r="AE38" s="245" t="s">
        <v>479</v>
      </c>
      <c r="AF38" s="261"/>
      <c r="AG38" s="260"/>
      <c r="AJ38" s="342" t="s">
        <v>488</v>
      </c>
      <c r="AK38" s="342" t="s">
        <v>489</v>
      </c>
      <c r="AL38" s="342" t="s">
        <v>490</v>
      </c>
    </row>
    <row r="39" spans="1:40" ht="20.45" customHeight="1">
      <c r="B39" s="15"/>
      <c r="D39" s="420" t="s">
        <v>670</v>
      </c>
      <c r="E39" s="421" t="s">
        <v>671</v>
      </c>
      <c r="F39" s="317"/>
      <c r="G39" s="369" t="s">
        <v>54</v>
      </c>
      <c r="H39" s="369" t="s">
        <v>54</v>
      </c>
      <c r="I39" s="369" t="s">
        <v>52</v>
      </c>
      <c r="J39" s="317"/>
      <c r="K39" s="318"/>
      <c r="L39" s="317"/>
      <c r="M39" s="369" t="s">
        <v>54</v>
      </c>
      <c r="N39" s="369" t="s">
        <v>54</v>
      </c>
      <c r="O39" s="369" t="s">
        <v>54</v>
      </c>
      <c r="P39" s="369" t="s">
        <v>54</v>
      </c>
      <c r="Q39" s="369" t="s">
        <v>54</v>
      </c>
      <c r="R39" s="369" t="s">
        <v>54</v>
      </c>
      <c r="S39" s="369" t="s">
        <v>52</v>
      </c>
      <c r="U39" s="370"/>
      <c r="W39" s="369" t="s">
        <v>54</v>
      </c>
      <c r="X39" s="369" t="s">
        <v>54</v>
      </c>
      <c r="Y39" s="369" t="s">
        <v>54</v>
      </c>
      <c r="Z39" s="369" t="s">
        <v>54</v>
      </c>
      <c r="AA39" s="369" t="s">
        <v>54</v>
      </c>
      <c r="AB39" s="369" t="s">
        <v>54</v>
      </c>
      <c r="AC39" s="369" t="s">
        <v>52</v>
      </c>
      <c r="AE39" s="370"/>
      <c r="AF39" s="16"/>
      <c r="AJ39" s="343"/>
      <c r="AK39" s="343"/>
    </row>
    <row r="40" spans="1:40" ht="10.15" customHeight="1">
      <c r="B40" s="15"/>
      <c r="F40" s="317"/>
      <c r="G40" s="429"/>
      <c r="H40" s="430"/>
      <c r="I40" s="316"/>
      <c r="J40" s="317"/>
      <c r="K40" s="318"/>
      <c r="L40" s="317"/>
      <c r="M40" s="429"/>
      <c r="N40" s="429"/>
      <c r="O40" s="429"/>
      <c r="P40" s="429"/>
      <c r="Q40" s="430"/>
      <c r="R40" s="430"/>
      <c r="S40" s="316"/>
      <c r="U40" s="100"/>
      <c r="W40" s="429"/>
      <c r="X40" s="429"/>
      <c r="Y40" s="429"/>
      <c r="Z40" s="429"/>
      <c r="AA40" s="430"/>
      <c r="AB40" s="430"/>
      <c r="AC40" s="316"/>
      <c r="AE40" s="100"/>
      <c r="AF40" s="16"/>
      <c r="AJ40" s="343"/>
      <c r="AK40" s="343"/>
    </row>
    <row r="41" spans="1:40" ht="10.15" customHeight="1">
      <c r="B41" s="15"/>
      <c r="D41" s="371">
        <v>0</v>
      </c>
      <c r="E41" s="315" t="s">
        <v>491</v>
      </c>
      <c r="F41" s="347"/>
      <c r="G41" s="431"/>
      <c r="H41" s="431"/>
      <c r="I41" s="313"/>
      <c r="K41" s="178" t="str">
        <f>IF(AND(G41&lt;&gt;0,I41=0),"ERROR",IF(ISERROR(G41/I41),"OK",IF(G41/I41&lt;=0,"OK","ERROR")))</f>
        <v>OK</v>
      </c>
      <c r="M41" s="431"/>
      <c r="N41" s="431"/>
      <c r="O41" s="434">
        <f>SUM(M41:N41)</f>
        <v>0</v>
      </c>
      <c r="P41" s="431"/>
      <c r="Q41" s="431"/>
      <c r="R41" s="434">
        <f>SUM(P41:Q41)</f>
        <v>0</v>
      </c>
      <c r="S41" s="313"/>
      <c r="U41" s="178" t="str">
        <f>IF(AND(O41&lt;&gt;0,S41=0),"ERROR",IF(ISERROR(O41/S41),"OK",IF(O41/S41&lt;=0,"OK","ERROR")))</f>
        <v>OK</v>
      </c>
      <c r="W41" s="431"/>
      <c r="X41" s="431"/>
      <c r="Y41" s="434">
        <f>SUM(W41:X41)</f>
        <v>0</v>
      </c>
      <c r="Z41" s="431"/>
      <c r="AA41" s="431"/>
      <c r="AB41" s="434">
        <f>SUM(Z41:AA41)</f>
        <v>0</v>
      </c>
      <c r="AC41" s="313"/>
      <c r="AE41" s="178" t="str">
        <f>IF(AND(Y41&lt;&gt;0,AC41=0),"ERROR",IF(ISERROR(Y41/AC41),"OK",IF(Y41/AC41&lt;=0,"OK","ERROR")))</f>
        <v>OK</v>
      </c>
      <c r="AF41" s="16"/>
      <c r="AI41" s="5">
        <v>0</v>
      </c>
      <c r="AJ41" s="343" t="str">
        <f>K41</f>
        <v>OK</v>
      </c>
      <c r="AK41" s="343" t="str">
        <f>U41</f>
        <v>OK</v>
      </c>
      <c r="AL41" s="337" t="str">
        <f>AE41</f>
        <v>OK</v>
      </c>
    </row>
    <row r="42" spans="1:40" ht="10.15" customHeight="1">
      <c r="B42" s="15"/>
      <c r="D42" s="314">
        <v>1</v>
      </c>
      <c r="E42" s="256" t="s">
        <v>492</v>
      </c>
      <c r="F42" s="347"/>
      <c r="G42" s="431"/>
      <c r="H42" s="431"/>
      <c r="I42" s="313"/>
      <c r="K42" s="178" t="str">
        <f>IF(AND(G42&lt;&gt;0,I42=0),"ERROR",IF(ISERROR(G42/I42),"OK",IF(AND(G42/I42&lt;=Index!$G$130,G42/I42&gt;=Index!$F$130),"OK","ERROR")))</f>
        <v>OK</v>
      </c>
      <c r="M42" s="431"/>
      <c r="N42" s="431"/>
      <c r="O42" s="434">
        <f t="shared" ref="O42:O65" si="0">SUM(M42:N42)</f>
        <v>0</v>
      </c>
      <c r="P42" s="431"/>
      <c r="Q42" s="431"/>
      <c r="R42" s="434">
        <f t="shared" ref="R42:R65" si="1">SUM(P42:Q42)</f>
        <v>0</v>
      </c>
      <c r="S42" s="313"/>
      <c r="U42" s="178" t="str">
        <f>IF(AND(O42&lt;&gt;0,S42=0),"ERROR",IF(ISERROR(O42/S42),"OK",IF(AND(O42/S42&lt;=Index!$G$130,O42/S42&gt;=Index!$F$130),"OK","ERROR")))</f>
        <v>OK</v>
      </c>
      <c r="W42" s="431"/>
      <c r="X42" s="431"/>
      <c r="Y42" s="434">
        <f t="shared" ref="Y42:Y65" si="2">SUM(W42:X42)</f>
        <v>0</v>
      </c>
      <c r="Z42" s="431"/>
      <c r="AA42" s="431"/>
      <c r="AB42" s="434">
        <f t="shared" ref="AB42:AB65" si="3">SUM(Z42:AA42)</f>
        <v>0</v>
      </c>
      <c r="AC42" s="313"/>
      <c r="AE42" s="178" t="str">
        <f>IF(AND(Y42&lt;&gt;0,AC42=0),"ERROR",IF(ISERROR(Y42/AC42),"OK",IF(AND(Y42/AC42&lt;=Index!$G$130,Y42/AC42&gt;=Index!$F$130),"OK","ERROR")))</f>
        <v>OK</v>
      </c>
      <c r="AF42" s="16"/>
      <c r="AI42" s="5">
        <v>1</v>
      </c>
      <c r="AJ42" s="343" t="str">
        <f t="shared" ref="AJ42:AJ64" si="4">K42</f>
        <v>OK</v>
      </c>
      <c r="AK42" s="343" t="str">
        <f t="shared" ref="AK42:AK64" si="5">U42</f>
        <v>OK</v>
      </c>
      <c r="AL42" s="337" t="str">
        <f t="shared" ref="AL42:AL64" si="6">AE42</f>
        <v>OK</v>
      </c>
    </row>
    <row r="43" spans="1:40" ht="10.15" customHeight="1">
      <c r="B43" s="15"/>
      <c r="D43" s="314">
        <v>2</v>
      </c>
      <c r="E43" s="256" t="s">
        <v>493</v>
      </c>
      <c r="F43" s="347"/>
      <c r="G43" s="431"/>
      <c r="H43" s="431"/>
      <c r="I43" s="313"/>
      <c r="K43" s="178" t="str">
        <f>IF(AND(G43&lt;&gt;0,I43=0),"ERROR",IF(ISERROR(G43/I43),"OK",IF(AND(G43/I43&lt;=Index!$G$131,G43/I43&gt;=Index!$F$131),"OK","ERROR")))</f>
        <v>OK</v>
      </c>
      <c r="M43" s="431"/>
      <c r="N43" s="431"/>
      <c r="O43" s="434">
        <f t="shared" si="0"/>
        <v>0</v>
      </c>
      <c r="P43" s="431"/>
      <c r="Q43" s="431"/>
      <c r="R43" s="434">
        <f t="shared" si="1"/>
        <v>0</v>
      </c>
      <c r="S43" s="313"/>
      <c r="U43" s="178" t="str">
        <f>IF(AND(O43&lt;&gt;0,S43=0),"ERROR",IF(ISERROR(O43/S43),"OK",IF(AND(O43/S43&lt;=Index!$G$131,O43/S43&gt;=Index!$F$131),"OK","ERROR")))</f>
        <v>OK</v>
      </c>
      <c r="W43" s="431"/>
      <c r="X43" s="431"/>
      <c r="Y43" s="434">
        <f t="shared" si="2"/>
        <v>0</v>
      </c>
      <c r="Z43" s="431"/>
      <c r="AA43" s="431"/>
      <c r="AB43" s="434">
        <f t="shared" si="3"/>
        <v>0</v>
      </c>
      <c r="AC43" s="313"/>
      <c r="AE43" s="178" t="str">
        <f>IF(AND(Y43&lt;&gt;0,AC43=0),"ERROR",IF(ISERROR(Y43/AC43),"OK",IF(AND(Y43/AC43&lt;=Index!$G$131,Y43/AC43&gt;=Index!$F$131),"OK","ERROR")))</f>
        <v>OK</v>
      </c>
      <c r="AF43" s="16"/>
      <c r="AI43" s="5">
        <v>2</v>
      </c>
      <c r="AJ43" s="343" t="str">
        <f t="shared" si="4"/>
        <v>OK</v>
      </c>
      <c r="AK43" s="343" t="str">
        <f t="shared" si="5"/>
        <v>OK</v>
      </c>
      <c r="AL43" s="337" t="str">
        <f t="shared" si="6"/>
        <v>OK</v>
      </c>
    </row>
    <row r="44" spans="1:40" ht="10.15" customHeight="1">
      <c r="B44" s="15"/>
      <c r="D44" s="314">
        <v>3</v>
      </c>
      <c r="E44" s="256" t="s">
        <v>494</v>
      </c>
      <c r="F44" s="347"/>
      <c r="G44" s="431"/>
      <c r="H44" s="431"/>
      <c r="I44" s="313"/>
      <c r="K44" s="178" t="str">
        <f>IF(AND(G44&lt;&gt;0,I44=0),"ERROR",IF(ISERROR(G44/I44),"OK",IF(AND(G44/I44&lt;=Index!$G$132,G44/I44&gt;=Index!$F$132),"OK","ERROR")))</f>
        <v>OK</v>
      </c>
      <c r="M44" s="431"/>
      <c r="N44" s="431"/>
      <c r="O44" s="434">
        <f t="shared" si="0"/>
        <v>0</v>
      </c>
      <c r="P44" s="431"/>
      <c r="Q44" s="431"/>
      <c r="R44" s="434">
        <f t="shared" si="1"/>
        <v>0</v>
      </c>
      <c r="S44" s="313"/>
      <c r="U44" s="178" t="str">
        <f>IF(AND(O44&lt;&gt;0,S44=0),"ERROR",IF(ISERROR(O44/S44),"OK",IF(AND(O44/S44&lt;=Index!$G$132,O44/S44&gt;=Index!$F$132),"OK","ERROR")))</f>
        <v>OK</v>
      </c>
      <c r="W44" s="431"/>
      <c r="X44" s="431"/>
      <c r="Y44" s="434">
        <f t="shared" si="2"/>
        <v>0</v>
      </c>
      <c r="Z44" s="431"/>
      <c r="AA44" s="431"/>
      <c r="AB44" s="434">
        <f t="shared" si="3"/>
        <v>0</v>
      </c>
      <c r="AC44" s="313"/>
      <c r="AE44" s="178" t="str">
        <f>IF(AND(Y44&lt;&gt;0,AC44=0),"ERROR",IF(ISERROR(Y44/AC44),"OK",IF(AND(Y44/AC44&lt;=Index!$G$132,Y44/AC44&gt;=Index!$F$132),"OK","ERROR")))</f>
        <v>OK</v>
      </c>
      <c r="AF44" s="16"/>
      <c r="AI44" s="5">
        <v>3</v>
      </c>
      <c r="AJ44" s="343" t="str">
        <f t="shared" si="4"/>
        <v>OK</v>
      </c>
      <c r="AK44" s="343" t="str">
        <f t="shared" si="5"/>
        <v>OK</v>
      </c>
      <c r="AL44" s="337" t="str">
        <f t="shared" si="6"/>
        <v>OK</v>
      </c>
    </row>
    <row r="45" spans="1:40" ht="10.15" customHeight="1">
      <c r="B45" s="15"/>
      <c r="D45" s="314">
        <v>4</v>
      </c>
      <c r="E45" s="256" t="s">
        <v>495</v>
      </c>
      <c r="F45" s="347"/>
      <c r="G45" s="431"/>
      <c r="H45" s="431"/>
      <c r="I45" s="313"/>
      <c r="K45" s="178" t="str">
        <f>IF(AND(G45&lt;&gt;0,I45=0),"ERROR",IF(ISERROR(G45/I45),"OK",IF(AND(G45/I45&lt;=Index!$G$133,G45/I45&gt;=Index!$F$133),"OK","ERROR")))</f>
        <v>OK</v>
      </c>
      <c r="M45" s="431"/>
      <c r="N45" s="431"/>
      <c r="O45" s="434">
        <f t="shared" si="0"/>
        <v>0</v>
      </c>
      <c r="P45" s="431"/>
      <c r="Q45" s="431"/>
      <c r="R45" s="434">
        <f t="shared" si="1"/>
        <v>0</v>
      </c>
      <c r="S45" s="313"/>
      <c r="U45" s="178" t="str">
        <f>IF(AND(O45&lt;&gt;0,S45=0),"ERROR",IF(ISERROR(O45/S45),"OK",IF(AND(O45/S45&lt;=Index!$G$133,O45/S45&gt;=Index!$F$133),"OK","ERROR")))</f>
        <v>OK</v>
      </c>
      <c r="W45" s="431"/>
      <c r="X45" s="431"/>
      <c r="Y45" s="434">
        <f t="shared" si="2"/>
        <v>0</v>
      </c>
      <c r="Z45" s="431"/>
      <c r="AA45" s="431"/>
      <c r="AB45" s="434">
        <f t="shared" si="3"/>
        <v>0</v>
      </c>
      <c r="AC45" s="313"/>
      <c r="AE45" s="178" t="str">
        <f>IF(AND(Y45&lt;&gt;0,AC45=0),"ERROR",IF(ISERROR(Y45/AC45),"OK",IF(AND(Y45/AC45&lt;=Index!$G$133,Y45/AC45&gt;=Index!$F$133),"OK","ERROR")))</f>
        <v>OK</v>
      </c>
      <c r="AF45" s="16"/>
      <c r="AI45" s="5">
        <v>4</v>
      </c>
      <c r="AJ45" s="343" t="str">
        <f t="shared" si="4"/>
        <v>OK</v>
      </c>
      <c r="AK45" s="343" t="str">
        <f t="shared" si="5"/>
        <v>OK</v>
      </c>
      <c r="AL45" s="337" t="str">
        <f t="shared" si="6"/>
        <v>OK</v>
      </c>
    </row>
    <row r="46" spans="1:40" ht="10.15" customHeight="1">
      <c r="B46" s="15"/>
      <c r="D46" s="314">
        <v>5</v>
      </c>
      <c r="E46" s="256" t="s">
        <v>496</v>
      </c>
      <c r="F46" s="347"/>
      <c r="G46" s="431"/>
      <c r="H46" s="431"/>
      <c r="I46" s="313"/>
      <c r="K46" s="178" t="str">
        <f>IF(AND(G46&lt;&gt;0,I46=0),"ERROR",IF(ISERROR(G46/I46),"OK",IF(AND(G46/I46&lt;=Index!$G$134,G46/I46&gt;=Index!$F$134),"OK","ERROR")))</f>
        <v>OK</v>
      </c>
      <c r="M46" s="431"/>
      <c r="N46" s="431"/>
      <c r="O46" s="434">
        <f t="shared" si="0"/>
        <v>0</v>
      </c>
      <c r="P46" s="431"/>
      <c r="Q46" s="431"/>
      <c r="R46" s="434">
        <f t="shared" si="1"/>
        <v>0</v>
      </c>
      <c r="S46" s="313"/>
      <c r="U46" s="178" t="str">
        <f>IF(AND(O46&lt;&gt;0,S46=0),"ERROR",IF(ISERROR(O46/S46),"OK",IF(AND(O46/S46&lt;=Index!$G$134,O46/S46&gt;=Index!$F$134),"OK","ERROR")))</f>
        <v>OK</v>
      </c>
      <c r="W46" s="431"/>
      <c r="X46" s="431"/>
      <c r="Y46" s="434">
        <f t="shared" si="2"/>
        <v>0</v>
      </c>
      <c r="Z46" s="431"/>
      <c r="AA46" s="431"/>
      <c r="AB46" s="434">
        <f t="shared" si="3"/>
        <v>0</v>
      </c>
      <c r="AC46" s="313"/>
      <c r="AE46" s="178" t="str">
        <f>IF(AND(Y46&lt;&gt;0,AC46=0),"ERROR",IF(ISERROR(Y46/AC46),"OK",IF(AND(Y46/AC46&lt;=Index!$G$134,Y46/AC46&gt;=Index!$F$134),"OK","ERROR")))</f>
        <v>OK</v>
      </c>
      <c r="AF46" s="16"/>
      <c r="AI46" s="5">
        <v>5</v>
      </c>
      <c r="AJ46" s="343" t="str">
        <f t="shared" si="4"/>
        <v>OK</v>
      </c>
      <c r="AK46" s="343" t="str">
        <f t="shared" si="5"/>
        <v>OK</v>
      </c>
      <c r="AL46" s="337" t="str">
        <f t="shared" si="6"/>
        <v>OK</v>
      </c>
    </row>
    <row r="47" spans="1:40" ht="10.15" customHeight="1">
      <c r="B47" s="15"/>
      <c r="D47" s="314">
        <v>6</v>
      </c>
      <c r="E47" s="256" t="s">
        <v>497</v>
      </c>
      <c r="F47" s="347"/>
      <c r="G47" s="431"/>
      <c r="H47" s="431"/>
      <c r="I47" s="313"/>
      <c r="K47" s="178" t="str">
        <f>IF(AND(G47&lt;&gt;0,I47=0),"ERROR",IF(ISERROR(G47/I47),"OK",IF(AND(G47/I47&lt;=Index!$G$135,G47/I47&gt;=Index!$F$135),"OK","ERROR")))</f>
        <v>OK</v>
      </c>
      <c r="M47" s="431"/>
      <c r="N47" s="431"/>
      <c r="O47" s="434">
        <f t="shared" si="0"/>
        <v>0</v>
      </c>
      <c r="P47" s="431"/>
      <c r="Q47" s="431"/>
      <c r="R47" s="434">
        <f t="shared" si="1"/>
        <v>0</v>
      </c>
      <c r="S47" s="313"/>
      <c r="U47" s="178" t="str">
        <f>IF(AND(O47&lt;&gt;0,S47=0),"ERROR",IF(ISERROR(O47/S47),"OK",IF(AND(O47/S47&lt;=Index!$G$135,O47/S47&gt;=Index!$F$135),"OK","ERROR")))</f>
        <v>OK</v>
      </c>
      <c r="W47" s="431"/>
      <c r="X47" s="431"/>
      <c r="Y47" s="434">
        <f t="shared" si="2"/>
        <v>0</v>
      </c>
      <c r="Z47" s="431"/>
      <c r="AA47" s="431"/>
      <c r="AB47" s="434">
        <f t="shared" si="3"/>
        <v>0</v>
      </c>
      <c r="AC47" s="313"/>
      <c r="AE47" s="178" t="str">
        <f>IF(AND(Y47&lt;&gt;0,AC47=0),"ERROR",IF(ISERROR(Y47/AC47),"OK",IF(AND(Y47/AC47&lt;=Index!$G$135,Y47/AC47&gt;=Index!$F$135),"OK","ERROR")))</f>
        <v>OK</v>
      </c>
      <c r="AF47" s="16"/>
      <c r="AI47" s="5">
        <v>6</v>
      </c>
      <c r="AJ47" s="343" t="str">
        <f t="shared" si="4"/>
        <v>OK</v>
      </c>
      <c r="AK47" s="343" t="str">
        <f t="shared" si="5"/>
        <v>OK</v>
      </c>
      <c r="AL47" s="337" t="str">
        <f t="shared" si="6"/>
        <v>OK</v>
      </c>
    </row>
    <row r="48" spans="1:40" ht="10.15" customHeight="1">
      <c r="B48" s="15"/>
      <c r="D48" s="314">
        <v>7</v>
      </c>
      <c r="E48" s="256" t="s">
        <v>498</v>
      </c>
      <c r="F48" s="347"/>
      <c r="G48" s="431"/>
      <c r="H48" s="431"/>
      <c r="I48" s="313"/>
      <c r="K48" s="178" t="str">
        <f>IF(AND(G48&lt;&gt;0,I48=0),"ERROR",IF(ISERROR(G48/I48),"OK",IF(AND(G48/I48&lt;=Index!$G$136,G48/I48&gt;=Index!$F$136),"OK","ERROR")))</f>
        <v>OK</v>
      </c>
      <c r="M48" s="431"/>
      <c r="N48" s="431"/>
      <c r="O48" s="434">
        <f t="shared" si="0"/>
        <v>0</v>
      </c>
      <c r="P48" s="431"/>
      <c r="Q48" s="431"/>
      <c r="R48" s="434">
        <f t="shared" si="1"/>
        <v>0</v>
      </c>
      <c r="S48" s="313"/>
      <c r="U48" s="178" t="str">
        <f>IF(AND(O48&lt;&gt;0,S48=0),"ERROR",IF(ISERROR(O48/S48),"OK",IF(AND(O48/S48&lt;=Index!$G$136,O48/S48&gt;=Index!$F$136),"OK","ERROR")))</f>
        <v>OK</v>
      </c>
      <c r="W48" s="431"/>
      <c r="X48" s="431"/>
      <c r="Y48" s="434">
        <f t="shared" si="2"/>
        <v>0</v>
      </c>
      <c r="Z48" s="431"/>
      <c r="AA48" s="431"/>
      <c r="AB48" s="434">
        <f t="shared" si="3"/>
        <v>0</v>
      </c>
      <c r="AC48" s="313"/>
      <c r="AE48" s="178" t="str">
        <f>IF(AND(Y48&lt;&gt;0,AC48=0),"ERROR",IF(ISERROR(Y48/AC48),"OK",IF(AND(Y48/AC48&lt;=Index!$G$136,Y48/AC48&gt;=Index!$F$136),"OK","ERROR")))</f>
        <v>OK</v>
      </c>
      <c r="AF48" s="16"/>
      <c r="AI48" s="5">
        <v>7</v>
      </c>
      <c r="AJ48" s="343" t="str">
        <f t="shared" si="4"/>
        <v>OK</v>
      </c>
      <c r="AK48" s="343" t="str">
        <f t="shared" si="5"/>
        <v>OK</v>
      </c>
      <c r="AL48" s="337" t="str">
        <f t="shared" si="6"/>
        <v>OK</v>
      </c>
    </row>
    <row r="49" spans="2:38" ht="10.15" customHeight="1">
      <c r="B49" s="15"/>
      <c r="D49" s="314">
        <v>8</v>
      </c>
      <c r="E49" s="256" t="s">
        <v>499</v>
      </c>
      <c r="F49" s="347"/>
      <c r="G49" s="431"/>
      <c r="H49" s="431"/>
      <c r="I49" s="313"/>
      <c r="K49" s="178" t="str">
        <f>IF(AND(G49&lt;&gt;0,I49=0),"ERROR",IF(ISERROR(G49/I49),"OK",IF(AND(G49/I49&lt;=Index!$G$137,G49/I49&gt;=Index!$F$137),"OK","ERROR")))</f>
        <v>OK</v>
      </c>
      <c r="M49" s="431"/>
      <c r="N49" s="431"/>
      <c r="O49" s="434">
        <f t="shared" si="0"/>
        <v>0</v>
      </c>
      <c r="P49" s="431"/>
      <c r="Q49" s="431"/>
      <c r="R49" s="434">
        <f t="shared" si="1"/>
        <v>0</v>
      </c>
      <c r="S49" s="313"/>
      <c r="U49" s="178" t="str">
        <f>IF(AND(O49&lt;&gt;0,S49=0),"ERROR",IF(ISERROR(O49/S49),"OK",IF(AND(O49/S49&lt;=Index!$G$137,O49/S49&gt;=Index!$F$137),"OK","ERROR")))</f>
        <v>OK</v>
      </c>
      <c r="W49" s="431"/>
      <c r="X49" s="431"/>
      <c r="Y49" s="434">
        <f t="shared" si="2"/>
        <v>0</v>
      </c>
      <c r="Z49" s="431"/>
      <c r="AA49" s="431"/>
      <c r="AB49" s="434">
        <f t="shared" si="3"/>
        <v>0</v>
      </c>
      <c r="AC49" s="313"/>
      <c r="AE49" s="178" t="str">
        <f>IF(AND(Y49&lt;&gt;0,AC49=0),"ERROR",IF(ISERROR(Y49/AC49),"OK",IF(AND(Y49/AC49&lt;=Index!$G$137,Y49/AC49&gt;=Index!$F$137),"OK","ERROR")))</f>
        <v>OK</v>
      </c>
      <c r="AF49" s="16"/>
      <c r="AI49" s="5">
        <v>8</v>
      </c>
      <c r="AJ49" s="343" t="str">
        <f t="shared" si="4"/>
        <v>OK</v>
      </c>
      <c r="AK49" s="343" t="str">
        <f t="shared" si="5"/>
        <v>OK</v>
      </c>
      <c r="AL49" s="337" t="str">
        <f t="shared" si="6"/>
        <v>OK</v>
      </c>
    </row>
    <row r="50" spans="2:38" ht="10.15" customHeight="1">
      <c r="B50" s="15"/>
      <c r="D50" s="314">
        <v>9</v>
      </c>
      <c r="E50" s="256" t="s">
        <v>500</v>
      </c>
      <c r="F50" s="347"/>
      <c r="G50" s="431"/>
      <c r="H50" s="431"/>
      <c r="I50" s="313"/>
      <c r="K50" s="178" t="str">
        <f>IF(AND(G50&lt;&gt;0,I50=0),"ERROR",IF(ISERROR(G50/I50),"OK",IF(AND(G50/I50&lt;=Index!$G$138,G50/I50&gt;=Index!$F$138),"OK","ERROR")))</f>
        <v>OK</v>
      </c>
      <c r="M50" s="431"/>
      <c r="N50" s="431"/>
      <c r="O50" s="434">
        <f t="shared" si="0"/>
        <v>0</v>
      </c>
      <c r="P50" s="431"/>
      <c r="Q50" s="431"/>
      <c r="R50" s="434">
        <f t="shared" si="1"/>
        <v>0</v>
      </c>
      <c r="S50" s="313"/>
      <c r="U50" s="178" t="str">
        <f>IF(AND(O50&lt;&gt;0,S50=0),"ERROR",IF(ISERROR(O50/S50),"OK",IF(AND(O50/S50&lt;=Index!$G$138,O50/S50&gt;=Index!$F$138),"OK","ERROR")))</f>
        <v>OK</v>
      </c>
      <c r="W50" s="431"/>
      <c r="X50" s="431"/>
      <c r="Y50" s="434">
        <f t="shared" si="2"/>
        <v>0</v>
      </c>
      <c r="Z50" s="431"/>
      <c r="AA50" s="431"/>
      <c r="AB50" s="434">
        <f t="shared" si="3"/>
        <v>0</v>
      </c>
      <c r="AC50" s="313"/>
      <c r="AE50" s="178" t="str">
        <f>IF(AND(Y50&lt;&gt;0,AC50=0),"ERROR",IF(ISERROR(Y50/AC50),"OK",IF(AND(Y50/AC50&lt;=Index!$G$138,Y50/AC50&gt;=Index!$F$138),"OK","ERROR")))</f>
        <v>OK</v>
      </c>
      <c r="AF50" s="16"/>
      <c r="AI50" s="5">
        <v>9</v>
      </c>
      <c r="AJ50" s="343" t="str">
        <f t="shared" si="4"/>
        <v>OK</v>
      </c>
      <c r="AK50" s="343" t="str">
        <f t="shared" si="5"/>
        <v>OK</v>
      </c>
      <c r="AL50" s="337" t="str">
        <f t="shared" si="6"/>
        <v>OK</v>
      </c>
    </row>
    <row r="51" spans="2:38" ht="10.15" customHeight="1">
      <c r="B51" s="15"/>
      <c r="D51" s="314">
        <v>10</v>
      </c>
      <c r="E51" s="256" t="s">
        <v>501</v>
      </c>
      <c r="G51" s="431"/>
      <c r="H51" s="431"/>
      <c r="I51" s="313"/>
      <c r="K51" s="178" t="str">
        <f>IF(AND(G51&lt;&gt;0,I51=0),"ERROR",IF(ISERROR(G51/I51),"OK",IF(AND(G51/I51&lt;=Index!$G$139,G51/I51&gt;=Index!$F$139),"OK","ERROR")))</f>
        <v>OK</v>
      </c>
      <c r="M51" s="431"/>
      <c r="N51" s="431"/>
      <c r="O51" s="434">
        <f t="shared" si="0"/>
        <v>0</v>
      </c>
      <c r="P51" s="431"/>
      <c r="Q51" s="431"/>
      <c r="R51" s="434">
        <f t="shared" si="1"/>
        <v>0</v>
      </c>
      <c r="S51" s="313"/>
      <c r="U51" s="178" t="str">
        <f>IF(AND(O51&lt;&gt;0,S51=0),"ERROR",IF(ISERROR(O51/S51),"OK",IF(AND(O51/S51&lt;=Index!$G$139,O51/S51&gt;=Index!$F$139),"OK","ERROR")))</f>
        <v>OK</v>
      </c>
      <c r="W51" s="431"/>
      <c r="X51" s="431"/>
      <c r="Y51" s="434">
        <f t="shared" si="2"/>
        <v>0</v>
      </c>
      <c r="Z51" s="431"/>
      <c r="AA51" s="431"/>
      <c r="AB51" s="434">
        <f t="shared" si="3"/>
        <v>0</v>
      </c>
      <c r="AC51" s="313"/>
      <c r="AE51" s="178" t="str">
        <f>IF(AND(Y51&lt;&gt;0,AC51=0),"ERROR",IF(ISERROR(Y51/AC51),"OK",IF(AND(Y51/AC51&lt;=Index!$G$139,Y51/AC51&gt;=Index!$F$139),"OK","ERROR")))</f>
        <v>OK</v>
      </c>
      <c r="AF51" s="16"/>
      <c r="AI51" s="5">
        <v>10</v>
      </c>
      <c r="AJ51" s="343" t="str">
        <f t="shared" si="4"/>
        <v>OK</v>
      </c>
      <c r="AK51" s="343" t="str">
        <f t="shared" si="5"/>
        <v>OK</v>
      </c>
      <c r="AL51" s="337" t="str">
        <f t="shared" si="6"/>
        <v>OK</v>
      </c>
    </row>
    <row r="52" spans="2:38" ht="10.15" customHeight="1">
      <c r="B52" s="15"/>
      <c r="D52" s="314">
        <v>11</v>
      </c>
      <c r="E52" s="256" t="s">
        <v>502</v>
      </c>
      <c r="G52" s="431"/>
      <c r="H52" s="431"/>
      <c r="I52" s="313"/>
      <c r="K52" s="178" t="str">
        <f>IF(AND(G52&lt;&gt;0,I52=0),"ERROR",IF(ISERROR(G52/I52),"OK",IF(AND(G52/I52&lt;=Index!$G$140,G52/I52&gt;=Index!$F$140),"OK","ERROR")))</f>
        <v>OK</v>
      </c>
      <c r="M52" s="431"/>
      <c r="N52" s="431"/>
      <c r="O52" s="434">
        <f t="shared" si="0"/>
        <v>0</v>
      </c>
      <c r="P52" s="431"/>
      <c r="Q52" s="431"/>
      <c r="R52" s="434">
        <f t="shared" si="1"/>
        <v>0</v>
      </c>
      <c r="S52" s="313"/>
      <c r="U52" s="178" t="str">
        <f>IF(AND(O52&lt;&gt;0,S52=0),"ERROR",IF(ISERROR(O52/S52),"OK",IF(AND(O52/S52&lt;=Index!$G$140,O52/S52&gt;=Index!$F$140),"OK","ERROR")))</f>
        <v>OK</v>
      </c>
      <c r="W52" s="431"/>
      <c r="X52" s="431"/>
      <c r="Y52" s="434">
        <f t="shared" si="2"/>
        <v>0</v>
      </c>
      <c r="Z52" s="431"/>
      <c r="AA52" s="431"/>
      <c r="AB52" s="434">
        <f t="shared" si="3"/>
        <v>0</v>
      </c>
      <c r="AC52" s="313"/>
      <c r="AE52" s="178" t="str">
        <f>IF(AND(Y52&lt;&gt;0,AC52=0),"ERROR",IF(ISERROR(Y52/AC52),"OK",IF(AND(Y52/AC52&lt;=Index!$G$140,Y52/AC52&gt;=Index!$F$140),"OK","ERROR")))</f>
        <v>OK</v>
      </c>
      <c r="AF52" s="16"/>
      <c r="AI52" s="5">
        <v>11</v>
      </c>
      <c r="AJ52" s="343" t="str">
        <f t="shared" si="4"/>
        <v>OK</v>
      </c>
      <c r="AK52" s="343" t="str">
        <f t="shared" si="5"/>
        <v>OK</v>
      </c>
      <c r="AL52" s="337" t="str">
        <f t="shared" si="6"/>
        <v>OK</v>
      </c>
    </row>
    <row r="53" spans="2:38" ht="10.15" customHeight="1">
      <c r="B53" s="15"/>
      <c r="D53" s="314">
        <v>12</v>
      </c>
      <c r="E53" s="256" t="s">
        <v>503</v>
      </c>
      <c r="G53" s="431"/>
      <c r="H53" s="431"/>
      <c r="I53" s="313"/>
      <c r="K53" s="178" t="str">
        <f>IF(AND(G53&lt;&gt;0,I53=0),"ERROR",IF(ISERROR(G53/I53),"OK",IF(AND(G53/I53&lt;=Index!$G$141,G53/I53&gt;=Index!$F$141),"OK","ERROR")))</f>
        <v>OK</v>
      </c>
      <c r="M53" s="431"/>
      <c r="N53" s="431"/>
      <c r="O53" s="434">
        <f t="shared" si="0"/>
        <v>0</v>
      </c>
      <c r="P53" s="431"/>
      <c r="Q53" s="431"/>
      <c r="R53" s="434">
        <f t="shared" si="1"/>
        <v>0</v>
      </c>
      <c r="S53" s="313"/>
      <c r="U53" s="178" t="str">
        <f>IF(AND(O53&lt;&gt;0,S53=0),"ERROR",IF(ISERROR(O53/S53),"OK",IF(AND(O53/S53&lt;=Index!$G$141,O53/S53&gt;=Index!$F$141),"OK","ERROR")))</f>
        <v>OK</v>
      </c>
      <c r="W53" s="431"/>
      <c r="X53" s="431"/>
      <c r="Y53" s="434">
        <f t="shared" si="2"/>
        <v>0</v>
      </c>
      <c r="Z53" s="431"/>
      <c r="AA53" s="431"/>
      <c r="AB53" s="434">
        <f t="shared" si="3"/>
        <v>0</v>
      </c>
      <c r="AC53" s="313"/>
      <c r="AE53" s="178" t="str">
        <f>IF(AND(Y53&lt;&gt;0,AC53=0),"ERROR",IF(ISERROR(Y53/AC53),"OK",IF(AND(Y53/AC53&lt;=Index!$G$141,Y53/AC53&gt;=Index!$F$141),"OK","ERROR")))</f>
        <v>OK</v>
      </c>
      <c r="AF53" s="16"/>
      <c r="AI53" s="5">
        <v>12</v>
      </c>
      <c r="AJ53" s="343" t="str">
        <f t="shared" si="4"/>
        <v>OK</v>
      </c>
      <c r="AK53" s="343" t="str">
        <f t="shared" si="5"/>
        <v>OK</v>
      </c>
      <c r="AL53" s="337" t="str">
        <f t="shared" si="6"/>
        <v>OK</v>
      </c>
    </row>
    <row r="54" spans="2:38" ht="10.15" customHeight="1">
      <c r="B54" s="15"/>
      <c r="D54" s="314">
        <v>13</v>
      </c>
      <c r="E54" s="256" t="s">
        <v>504</v>
      </c>
      <c r="G54" s="431"/>
      <c r="H54" s="431"/>
      <c r="I54" s="313"/>
      <c r="K54" s="178" t="str">
        <f>IF(AND(G54&lt;&gt;0,I54=0),"ERROR",IF(ISERROR(G54/I54),"OK",IF(AND(G54/I54&lt;=Index!$G$142,G54/I54&gt;=Index!$F$142),"OK","ERROR")))</f>
        <v>OK</v>
      </c>
      <c r="M54" s="431"/>
      <c r="N54" s="431"/>
      <c r="O54" s="434">
        <f t="shared" si="0"/>
        <v>0</v>
      </c>
      <c r="P54" s="431"/>
      <c r="Q54" s="431"/>
      <c r="R54" s="434">
        <f t="shared" si="1"/>
        <v>0</v>
      </c>
      <c r="S54" s="313"/>
      <c r="U54" s="178" t="str">
        <f>IF(AND(O54&lt;&gt;0,S54=0),"ERROR",IF(ISERROR(O54/S54),"OK",IF(AND(O54/S54&lt;=Index!$G$142,O54/S54&gt;=Index!$F$142),"OK","ERROR")))</f>
        <v>OK</v>
      </c>
      <c r="W54" s="431"/>
      <c r="X54" s="431"/>
      <c r="Y54" s="434">
        <f t="shared" si="2"/>
        <v>0</v>
      </c>
      <c r="Z54" s="431"/>
      <c r="AA54" s="431"/>
      <c r="AB54" s="434">
        <f t="shared" si="3"/>
        <v>0</v>
      </c>
      <c r="AC54" s="313"/>
      <c r="AE54" s="178" t="str">
        <f>IF(AND(Y54&lt;&gt;0,AC54=0),"ERROR",IF(ISERROR(Y54/AC54),"OK",IF(AND(Y54/AC54&lt;=Index!$G$142,Y54/AC54&gt;=Index!$F$142),"OK","ERROR")))</f>
        <v>OK</v>
      </c>
      <c r="AF54" s="16"/>
      <c r="AI54" s="5">
        <v>13</v>
      </c>
      <c r="AJ54" s="343" t="str">
        <f t="shared" si="4"/>
        <v>OK</v>
      </c>
      <c r="AK54" s="343" t="str">
        <f t="shared" si="5"/>
        <v>OK</v>
      </c>
      <c r="AL54" s="337" t="str">
        <f t="shared" si="6"/>
        <v>OK</v>
      </c>
    </row>
    <row r="55" spans="2:38" ht="10.15" customHeight="1">
      <c r="B55" s="15"/>
      <c r="D55" s="314">
        <v>14</v>
      </c>
      <c r="E55" s="256" t="s">
        <v>505</v>
      </c>
      <c r="G55" s="431"/>
      <c r="H55" s="431"/>
      <c r="I55" s="313"/>
      <c r="K55" s="178" t="str">
        <f>IF(AND(G55&lt;&gt;0,I55=0),"ERROR",IF(ISERROR(G55/I55),"OK",IF(AND(G55/I55&lt;=Index!$G$143,G55/I55&gt;=Index!$F$143),"OK","ERROR")))</f>
        <v>OK</v>
      </c>
      <c r="M55" s="431"/>
      <c r="N55" s="431"/>
      <c r="O55" s="434">
        <f t="shared" si="0"/>
        <v>0</v>
      </c>
      <c r="P55" s="431"/>
      <c r="Q55" s="431"/>
      <c r="R55" s="434">
        <f t="shared" si="1"/>
        <v>0</v>
      </c>
      <c r="S55" s="313"/>
      <c r="U55" s="178" t="str">
        <f>IF(AND(O55&lt;&gt;0,S55=0),"ERROR",IF(ISERROR(O55/S55),"OK",IF(AND(O55/S55&lt;=Index!$G$143,O55/S55&gt;=Index!$F$143),"OK","ERROR")))</f>
        <v>OK</v>
      </c>
      <c r="W55" s="431"/>
      <c r="X55" s="431"/>
      <c r="Y55" s="434">
        <f t="shared" si="2"/>
        <v>0</v>
      </c>
      <c r="Z55" s="431"/>
      <c r="AA55" s="431"/>
      <c r="AB55" s="434">
        <f t="shared" si="3"/>
        <v>0</v>
      </c>
      <c r="AC55" s="313"/>
      <c r="AE55" s="178" t="str">
        <f>IF(AND(Y55&lt;&gt;0,AC55=0),"ERROR",IF(ISERROR(Y55/AC55),"OK",IF(AND(Y55/AC55&lt;=Index!$G$143,Y55/AC55&gt;=Index!$F$143),"OK","ERROR")))</f>
        <v>OK</v>
      </c>
      <c r="AF55" s="16"/>
      <c r="AI55" s="5">
        <v>14</v>
      </c>
      <c r="AJ55" s="343" t="str">
        <f t="shared" si="4"/>
        <v>OK</v>
      </c>
      <c r="AK55" s="343" t="str">
        <f t="shared" si="5"/>
        <v>OK</v>
      </c>
      <c r="AL55" s="337" t="str">
        <f t="shared" si="6"/>
        <v>OK</v>
      </c>
    </row>
    <row r="56" spans="2:38" ht="10.15" customHeight="1">
      <c r="B56" s="15"/>
      <c r="D56" s="314">
        <v>15</v>
      </c>
      <c r="E56" s="256" t="s">
        <v>506</v>
      </c>
      <c r="G56" s="431"/>
      <c r="H56" s="431"/>
      <c r="I56" s="313"/>
      <c r="K56" s="178" t="str">
        <f>IF(AND(G56&lt;&gt;0,I56=0),"ERROR",IF(ISERROR(G56/I56),"OK",IF(AND(G56/I56&lt;=Index!$G$144,G56/I56&gt;=Index!$F$144),"OK","ERROR")))</f>
        <v>OK</v>
      </c>
      <c r="M56" s="431"/>
      <c r="N56" s="431"/>
      <c r="O56" s="434">
        <f t="shared" si="0"/>
        <v>0</v>
      </c>
      <c r="P56" s="431"/>
      <c r="Q56" s="431"/>
      <c r="R56" s="434">
        <f t="shared" si="1"/>
        <v>0</v>
      </c>
      <c r="S56" s="313"/>
      <c r="U56" s="178" t="str">
        <f>IF(AND(O56&lt;&gt;0,S56=0),"ERROR",IF(ISERROR(O56/S56),"OK",IF(AND(O56/S56&lt;=Index!$G$144,O56/S56&gt;=Index!$F$144),"OK","ERROR")))</f>
        <v>OK</v>
      </c>
      <c r="W56" s="431"/>
      <c r="X56" s="431"/>
      <c r="Y56" s="434">
        <f t="shared" si="2"/>
        <v>0</v>
      </c>
      <c r="Z56" s="431"/>
      <c r="AA56" s="431"/>
      <c r="AB56" s="434">
        <f t="shared" si="3"/>
        <v>0</v>
      </c>
      <c r="AC56" s="313"/>
      <c r="AE56" s="178" t="str">
        <f>IF(AND(Y56&lt;&gt;0,AC56=0),"ERROR",IF(ISERROR(Y56/AC56),"OK",IF(AND(Y56/AC56&lt;=Index!$G$144,Y56/AC56&gt;=Index!$F$144),"OK","ERROR")))</f>
        <v>OK</v>
      </c>
      <c r="AF56" s="16"/>
      <c r="AI56" s="5">
        <v>15</v>
      </c>
      <c r="AJ56" s="343" t="str">
        <f t="shared" si="4"/>
        <v>OK</v>
      </c>
      <c r="AK56" s="343" t="str">
        <f t="shared" si="5"/>
        <v>OK</v>
      </c>
      <c r="AL56" s="337" t="str">
        <f t="shared" si="6"/>
        <v>OK</v>
      </c>
    </row>
    <row r="57" spans="2:38" ht="10.15" customHeight="1">
      <c r="B57" s="15"/>
      <c r="D57" s="314">
        <v>16</v>
      </c>
      <c r="E57" s="256" t="s">
        <v>507</v>
      </c>
      <c r="G57" s="431"/>
      <c r="H57" s="431"/>
      <c r="I57" s="313"/>
      <c r="K57" s="178" t="str">
        <f>IF(AND(G57&lt;&gt;0,I57=0),"ERROR",IF(ISERROR(G57/I57),"OK",IF(AND(G57/I57&lt;=Index!$G$145,G57/I57&gt;=Index!$F$145),"OK","ERROR")))</f>
        <v>OK</v>
      </c>
      <c r="M57" s="431"/>
      <c r="N57" s="431"/>
      <c r="O57" s="434">
        <f t="shared" si="0"/>
        <v>0</v>
      </c>
      <c r="P57" s="431"/>
      <c r="Q57" s="431"/>
      <c r="R57" s="434">
        <f t="shared" si="1"/>
        <v>0</v>
      </c>
      <c r="S57" s="313"/>
      <c r="U57" s="178" t="str">
        <f>IF(AND(O57&lt;&gt;0,S57=0),"ERROR",IF(ISERROR(O57/S57),"OK",IF(AND(O57/S57&lt;=Index!$G$145,O57/S57&gt;=Index!$F$145),"OK","ERROR")))</f>
        <v>OK</v>
      </c>
      <c r="W57" s="431"/>
      <c r="X57" s="431"/>
      <c r="Y57" s="434">
        <f t="shared" si="2"/>
        <v>0</v>
      </c>
      <c r="Z57" s="431"/>
      <c r="AA57" s="431"/>
      <c r="AB57" s="434">
        <f t="shared" si="3"/>
        <v>0</v>
      </c>
      <c r="AC57" s="313"/>
      <c r="AE57" s="178" t="str">
        <f>IF(AND(Y57&lt;&gt;0,AC57=0),"ERROR",IF(ISERROR(Y57/AC57),"OK",IF(AND(Y57/AC57&lt;=Index!$G$145,Y57/AC57&gt;=Index!$F$145),"OK","ERROR")))</f>
        <v>OK</v>
      </c>
      <c r="AF57" s="16"/>
      <c r="AI57" s="5">
        <v>16</v>
      </c>
      <c r="AJ57" s="343" t="str">
        <f t="shared" si="4"/>
        <v>OK</v>
      </c>
      <c r="AK57" s="343" t="str">
        <f t="shared" si="5"/>
        <v>OK</v>
      </c>
      <c r="AL57" s="337" t="str">
        <f t="shared" si="6"/>
        <v>OK</v>
      </c>
    </row>
    <row r="58" spans="2:38" ht="10.15" customHeight="1">
      <c r="B58" s="15"/>
      <c r="D58" s="314">
        <v>17</v>
      </c>
      <c r="E58" s="256" t="s">
        <v>508</v>
      </c>
      <c r="G58" s="431"/>
      <c r="H58" s="431"/>
      <c r="I58" s="313"/>
      <c r="K58" s="178" t="str">
        <f>IF(AND(G58&lt;&gt;0,I58=0),"ERROR",IF(ISERROR(G58/I58),"OK",IF(AND(G58/I58&lt;=Index!$G$146,G58/I58&gt;=Index!$F$146),"OK","ERROR")))</f>
        <v>OK</v>
      </c>
      <c r="M58" s="431"/>
      <c r="N58" s="431"/>
      <c r="O58" s="434">
        <f t="shared" si="0"/>
        <v>0</v>
      </c>
      <c r="P58" s="431"/>
      <c r="Q58" s="431"/>
      <c r="R58" s="434">
        <f t="shared" si="1"/>
        <v>0</v>
      </c>
      <c r="S58" s="313"/>
      <c r="U58" s="178" t="str">
        <f>IF(AND(O58&lt;&gt;0,S58=0),"ERROR",IF(ISERROR(O58/S58),"OK",IF(AND(O58/S58&lt;=Index!$G$146,O58/S58&gt;=Index!$F$146),"OK","ERROR")))</f>
        <v>OK</v>
      </c>
      <c r="W58" s="431"/>
      <c r="X58" s="431"/>
      <c r="Y58" s="434">
        <f t="shared" si="2"/>
        <v>0</v>
      </c>
      <c r="Z58" s="431"/>
      <c r="AA58" s="431"/>
      <c r="AB58" s="434">
        <f t="shared" si="3"/>
        <v>0</v>
      </c>
      <c r="AC58" s="313"/>
      <c r="AE58" s="178" t="str">
        <f>IF(AND(Y58&lt;&gt;0,AC58=0),"ERROR",IF(ISERROR(Y58/AC58),"OK",IF(AND(Y58/AC58&lt;=Index!$G$146,Y58/AC58&gt;=Index!$F$146),"OK","ERROR")))</f>
        <v>OK</v>
      </c>
      <c r="AF58" s="16"/>
      <c r="AI58" s="5">
        <v>17</v>
      </c>
      <c r="AJ58" s="343" t="str">
        <f t="shared" si="4"/>
        <v>OK</v>
      </c>
      <c r="AK58" s="343" t="str">
        <f t="shared" si="5"/>
        <v>OK</v>
      </c>
      <c r="AL58" s="337" t="str">
        <f t="shared" si="6"/>
        <v>OK</v>
      </c>
    </row>
    <row r="59" spans="2:38" ht="10.15" customHeight="1">
      <c r="B59" s="15"/>
      <c r="D59" s="314">
        <v>18</v>
      </c>
      <c r="E59" s="256" t="s">
        <v>509</v>
      </c>
      <c r="G59" s="431"/>
      <c r="H59" s="431"/>
      <c r="I59" s="313"/>
      <c r="K59" s="178" t="str">
        <f>IF(AND(G59&lt;&gt;0,I59=0),"ERROR",IF(ISERROR(G59/I59),"OK",IF(AND(G59/I59&lt;=Index!$G$147,G59/I59&gt;=Index!$F$147),"OK","ERROR")))</f>
        <v>OK</v>
      </c>
      <c r="M59" s="431"/>
      <c r="N59" s="431"/>
      <c r="O59" s="434">
        <f t="shared" si="0"/>
        <v>0</v>
      </c>
      <c r="P59" s="431"/>
      <c r="Q59" s="431"/>
      <c r="R59" s="434">
        <f t="shared" si="1"/>
        <v>0</v>
      </c>
      <c r="S59" s="313"/>
      <c r="U59" s="178" t="str">
        <f>IF(AND(O59&lt;&gt;0,S59=0),"ERROR",IF(ISERROR(O59/S59),"OK",IF(AND(O59/S59&lt;=Index!$G$147,O59/S59&gt;=Index!$F$147),"OK","ERROR")))</f>
        <v>OK</v>
      </c>
      <c r="W59" s="431"/>
      <c r="X59" s="431"/>
      <c r="Y59" s="434">
        <f t="shared" si="2"/>
        <v>0</v>
      </c>
      <c r="Z59" s="431"/>
      <c r="AA59" s="431"/>
      <c r="AB59" s="434">
        <f t="shared" si="3"/>
        <v>0</v>
      </c>
      <c r="AC59" s="313"/>
      <c r="AE59" s="178" t="str">
        <f>IF(AND(Y59&lt;&gt;0,AC59=0),"ERROR",IF(ISERROR(Y59/AC59),"OK",IF(AND(Y59/AC59&lt;=Index!$G$147,Y59/AC59&gt;=Index!$F$147),"OK","ERROR")))</f>
        <v>OK</v>
      </c>
      <c r="AF59" s="16"/>
      <c r="AI59" s="5">
        <v>18</v>
      </c>
      <c r="AJ59" s="343" t="str">
        <f t="shared" si="4"/>
        <v>OK</v>
      </c>
      <c r="AK59" s="343" t="str">
        <f t="shared" si="5"/>
        <v>OK</v>
      </c>
      <c r="AL59" s="337" t="str">
        <f t="shared" si="6"/>
        <v>OK</v>
      </c>
    </row>
    <row r="60" spans="2:38" ht="10.15" customHeight="1">
      <c r="B60" s="15"/>
      <c r="D60" s="314">
        <v>19</v>
      </c>
      <c r="E60" s="256" t="s">
        <v>510</v>
      </c>
      <c r="G60" s="431"/>
      <c r="H60" s="431"/>
      <c r="I60" s="313"/>
      <c r="K60" s="178" t="str">
        <f>IF(AND(G60&lt;&gt;0,I60=0),"ERROR",IF(ISERROR(G60/I60),"OK",IF(AND(G60/I60&lt;=Index!$G$148,G60/I60&gt;=Index!$F$148),"OK","ERROR")))</f>
        <v>OK</v>
      </c>
      <c r="M60" s="431"/>
      <c r="N60" s="431"/>
      <c r="O60" s="434">
        <f t="shared" si="0"/>
        <v>0</v>
      </c>
      <c r="P60" s="431"/>
      <c r="Q60" s="431"/>
      <c r="R60" s="434">
        <f t="shared" si="1"/>
        <v>0</v>
      </c>
      <c r="S60" s="313"/>
      <c r="U60" s="178" t="str">
        <f>IF(AND(O60&lt;&gt;0,S60=0),"ERROR",IF(ISERROR(O60/S60),"OK",IF(AND(O60/S60&lt;=Index!$G$148,O60/S60&gt;=Index!$F$148),"OK","ERROR")))</f>
        <v>OK</v>
      </c>
      <c r="W60" s="431"/>
      <c r="X60" s="431"/>
      <c r="Y60" s="434">
        <f t="shared" si="2"/>
        <v>0</v>
      </c>
      <c r="Z60" s="431"/>
      <c r="AA60" s="431"/>
      <c r="AB60" s="434">
        <f t="shared" si="3"/>
        <v>0</v>
      </c>
      <c r="AC60" s="313"/>
      <c r="AE60" s="178" t="str">
        <f>IF(AND(Y60&lt;&gt;0,AC60=0),"ERROR",IF(ISERROR(Y60/AC60),"OK",IF(AND(Y60/AC60&lt;=Index!$G$148,Y60/AC60&gt;=Index!$F$148),"OK","ERROR")))</f>
        <v>OK</v>
      </c>
      <c r="AF60" s="16"/>
      <c r="AI60" s="5">
        <v>19</v>
      </c>
      <c r="AJ60" s="343" t="str">
        <f t="shared" si="4"/>
        <v>OK</v>
      </c>
      <c r="AK60" s="343" t="str">
        <f t="shared" si="5"/>
        <v>OK</v>
      </c>
      <c r="AL60" s="337" t="str">
        <f t="shared" si="6"/>
        <v>OK</v>
      </c>
    </row>
    <row r="61" spans="2:38" ht="10.15" customHeight="1">
      <c r="B61" s="15"/>
      <c r="D61" s="314">
        <v>20</v>
      </c>
      <c r="E61" s="256" t="s">
        <v>511</v>
      </c>
      <c r="G61" s="431"/>
      <c r="H61" s="431"/>
      <c r="I61" s="313"/>
      <c r="K61" s="178" t="str">
        <f>IF(AND(G61&lt;&gt;0,I61=0),"ERROR",IF(ISERROR(G61/I61),"OK",IF(AND(G61/I61&lt;=Index!$G$149,G61/I61&gt;=Index!$F$149),"OK","ERROR")))</f>
        <v>OK</v>
      </c>
      <c r="M61" s="431"/>
      <c r="N61" s="431"/>
      <c r="O61" s="434">
        <f t="shared" si="0"/>
        <v>0</v>
      </c>
      <c r="P61" s="431"/>
      <c r="Q61" s="431"/>
      <c r="R61" s="434">
        <f t="shared" si="1"/>
        <v>0</v>
      </c>
      <c r="S61" s="313"/>
      <c r="U61" s="178" t="str">
        <f>IF(AND(O61&lt;&gt;0,S61=0),"ERROR",IF(ISERROR(O61/S61),"OK",IF(AND(O61/S61&lt;=Index!$G$149,O61/S61&gt;=Index!$F$149),"OK","ERROR")))</f>
        <v>OK</v>
      </c>
      <c r="W61" s="431"/>
      <c r="X61" s="431"/>
      <c r="Y61" s="434">
        <f t="shared" si="2"/>
        <v>0</v>
      </c>
      <c r="Z61" s="431"/>
      <c r="AA61" s="431"/>
      <c r="AB61" s="434">
        <f t="shared" si="3"/>
        <v>0</v>
      </c>
      <c r="AC61" s="313"/>
      <c r="AE61" s="178" t="str">
        <f>IF(AND(Y61&lt;&gt;0,AC61=0),"ERROR",IF(ISERROR(Y61/AC61),"OK",IF(AND(Y61/AC61&lt;=Index!$G$149,Y61/AC61&gt;=Index!$F$149),"OK","ERROR")))</f>
        <v>OK</v>
      </c>
      <c r="AF61" s="16"/>
      <c r="AI61" s="5">
        <v>20</v>
      </c>
      <c r="AJ61" s="343" t="str">
        <f t="shared" si="4"/>
        <v>OK</v>
      </c>
      <c r="AK61" s="343" t="str">
        <f t="shared" si="5"/>
        <v>OK</v>
      </c>
      <c r="AL61" s="337" t="str">
        <f t="shared" si="6"/>
        <v>OK</v>
      </c>
    </row>
    <row r="62" spans="2:38" ht="10.15" customHeight="1">
      <c r="B62" s="15"/>
      <c r="D62" s="314">
        <v>21</v>
      </c>
      <c r="E62" s="256" t="s">
        <v>512</v>
      </c>
      <c r="G62" s="431"/>
      <c r="H62" s="431"/>
      <c r="I62" s="313"/>
      <c r="K62" s="178" t="str">
        <f>IF(AND(G62&lt;&gt;0,I62=0),"ERROR",IF(ISERROR(G62/I62),"OK",IF(AND(G62/I62&lt;=Index!$G$150,G62/I62&gt;=Index!$F$150),"OK","ERROR")))</f>
        <v>OK</v>
      </c>
      <c r="M62" s="431"/>
      <c r="N62" s="431"/>
      <c r="O62" s="434">
        <f t="shared" si="0"/>
        <v>0</v>
      </c>
      <c r="P62" s="431"/>
      <c r="Q62" s="431"/>
      <c r="R62" s="434">
        <f t="shared" si="1"/>
        <v>0</v>
      </c>
      <c r="S62" s="313"/>
      <c r="U62" s="178" t="str">
        <f>IF(AND(O62&lt;&gt;0,S62=0),"ERROR",IF(ISERROR(O62/S62),"OK",IF(AND(O62/S62&lt;=Index!$G$150,O62/S62&gt;=Index!$F$150),"OK","ERROR")))</f>
        <v>OK</v>
      </c>
      <c r="W62" s="431"/>
      <c r="X62" s="431"/>
      <c r="Y62" s="434">
        <f t="shared" si="2"/>
        <v>0</v>
      </c>
      <c r="Z62" s="431"/>
      <c r="AA62" s="431"/>
      <c r="AB62" s="434">
        <f t="shared" si="3"/>
        <v>0</v>
      </c>
      <c r="AC62" s="313"/>
      <c r="AE62" s="178" t="str">
        <f>IF(AND(Y62&lt;&gt;0,AC62=0),"ERROR",IF(ISERROR(Y62/AC62),"OK",IF(AND(Y62/AC62&lt;=Index!$G$150,Y62/AC62&gt;=Index!$F$150),"OK","ERROR")))</f>
        <v>OK</v>
      </c>
      <c r="AF62" s="16"/>
      <c r="AI62" s="5">
        <v>21</v>
      </c>
      <c r="AJ62" s="343" t="str">
        <f t="shared" si="4"/>
        <v>OK</v>
      </c>
      <c r="AK62" s="343" t="str">
        <f t="shared" si="5"/>
        <v>OK</v>
      </c>
      <c r="AL62" s="337" t="str">
        <f t="shared" si="6"/>
        <v>OK</v>
      </c>
    </row>
    <row r="63" spans="2:38" ht="10.15" customHeight="1">
      <c r="B63" s="15"/>
      <c r="D63" s="314">
        <v>22</v>
      </c>
      <c r="E63" s="256" t="s">
        <v>513</v>
      </c>
      <c r="G63" s="431"/>
      <c r="H63" s="431"/>
      <c r="I63" s="313"/>
      <c r="K63" s="178" t="str">
        <f>IF(AND(G63&lt;&gt;0,I63=0),"ERROR",IF(ISERROR(G63/I63),"OK",IF(AND(G63/I63&lt;=Index!$G$151,G63/I63&gt;=Index!$F$151),"OK","ERROR")))</f>
        <v>OK</v>
      </c>
      <c r="M63" s="431"/>
      <c r="N63" s="431"/>
      <c r="O63" s="434">
        <f t="shared" si="0"/>
        <v>0</v>
      </c>
      <c r="P63" s="431"/>
      <c r="Q63" s="431"/>
      <c r="R63" s="434">
        <f t="shared" si="1"/>
        <v>0</v>
      </c>
      <c r="S63" s="313"/>
      <c r="U63" s="178" t="str">
        <f>IF(AND(O63&lt;&gt;0,S63=0),"ERROR",IF(ISERROR(O63/S63),"OK",IF(AND(O63/S63&lt;=Index!$G$151,O63/S63&gt;=Index!$F$151),"OK","ERROR")))</f>
        <v>OK</v>
      </c>
      <c r="W63" s="431"/>
      <c r="X63" s="431"/>
      <c r="Y63" s="434">
        <f t="shared" si="2"/>
        <v>0</v>
      </c>
      <c r="Z63" s="431"/>
      <c r="AA63" s="431"/>
      <c r="AB63" s="434">
        <f t="shared" si="3"/>
        <v>0</v>
      </c>
      <c r="AC63" s="313"/>
      <c r="AE63" s="178" t="str">
        <f>IF(AND(Y63&lt;&gt;0,AC63=0),"ERROR",IF(ISERROR(Y63/AC63),"OK",IF(AND(Y63/AC63&lt;=Index!$G$151,Y63/AC63&gt;=Index!$F$151),"OK","ERROR")))</f>
        <v>OK</v>
      </c>
      <c r="AF63" s="16"/>
      <c r="AI63" s="5">
        <v>22</v>
      </c>
      <c r="AJ63" s="343" t="str">
        <f t="shared" si="4"/>
        <v>OK</v>
      </c>
      <c r="AK63" s="343" t="str">
        <f t="shared" si="5"/>
        <v>OK</v>
      </c>
      <c r="AL63" s="337" t="str">
        <f t="shared" si="6"/>
        <v>OK</v>
      </c>
    </row>
    <row r="64" spans="2:38" ht="10.15" customHeight="1">
      <c r="B64" s="15"/>
      <c r="D64" s="312">
        <v>23</v>
      </c>
      <c r="E64" s="254" t="s">
        <v>514</v>
      </c>
      <c r="G64" s="432"/>
      <c r="H64" s="432"/>
      <c r="I64" s="311"/>
      <c r="K64" s="180" t="str">
        <f>IF(AND(G64&lt;&gt;0,I64=0),"ERROR",IF(ISERROR(G64/I64),"OK",IF(G64/I64&gt;=Index!$F$152,"OK","ERROR")))</f>
        <v>OK</v>
      </c>
      <c r="M64" s="432"/>
      <c r="N64" s="432"/>
      <c r="O64" s="435">
        <f t="shared" si="0"/>
        <v>0</v>
      </c>
      <c r="P64" s="432"/>
      <c r="Q64" s="432"/>
      <c r="R64" s="435">
        <f t="shared" si="1"/>
        <v>0</v>
      </c>
      <c r="S64" s="311"/>
      <c r="U64" s="180" t="str">
        <f>IF(AND(O64&lt;&gt;0,S64=0),"ERROR",IF(ISERROR(O64/S64),"OK",IF(O64/S64&gt;=Index!$F$152,"OK","ERROR")))</f>
        <v>OK</v>
      </c>
      <c r="W64" s="432"/>
      <c r="X64" s="432"/>
      <c r="Y64" s="435">
        <f t="shared" si="2"/>
        <v>0</v>
      </c>
      <c r="Z64" s="432"/>
      <c r="AA64" s="432"/>
      <c r="AB64" s="435">
        <f t="shared" si="3"/>
        <v>0</v>
      </c>
      <c r="AC64" s="311"/>
      <c r="AE64" s="180" t="str">
        <f>IF(AND(Y64&lt;&gt;0,AC64=0),"ERROR",IF(ISERROR(Y64/AC64),"OK",IF(Y64/AC64&gt;=Index!$F$152,"OK","ERROR")))</f>
        <v>OK</v>
      </c>
      <c r="AF64" s="16"/>
      <c r="AI64" s="5">
        <v>23</v>
      </c>
      <c r="AJ64" s="343" t="str">
        <f t="shared" si="4"/>
        <v>OK</v>
      </c>
      <c r="AK64" s="343" t="str">
        <f t="shared" si="5"/>
        <v>OK</v>
      </c>
      <c r="AL64" s="337" t="str">
        <f t="shared" si="6"/>
        <v>OK</v>
      </c>
    </row>
    <row r="65" spans="1:40" ht="10.15" customHeight="1">
      <c r="B65" s="15"/>
      <c r="D65" s="310" t="s">
        <v>86</v>
      </c>
      <c r="E65" s="250" t="s">
        <v>401</v>
      </c>
      <c r="G65" s="433">
        <f>SUM(G41:G64)</f>
        <v>0</v>
      </c>
      <c r="H65" s="433">
        <f>SUM(H41:H64)</f>
        <v>0</v>
      </c>
      <c r="I65" s="372">
        <f>SUM(I41:I64)</f>
        <v>0</v>
      </c>
      <c r="M65" s="433">
        <f>SUM(M41:M64)</f>
        <v>0</v>
      </c>
      <c r="N65" s="433">
        <f>SUM(N41:N64)</f>
        <v>0</v>
      </c>
      <c r="O65" s="433">
        <f t="shared" si="0"/>
        <v>0</v>
      </c>
      <c r="P65" s="433">
        <f>SUM(P41:P64)</f>
        <v>0</v>
      </c>
      <c r="Q65" s="433">
        <f>SUM(Q41:Q64)</f>
        <v>0</v>
      </c>
      <c r="R65" s="433">
        <f t="shared" si="1"/>
        <v>0</v>
      </c>
      <c r="S65" s="372">
        <f>SUM(S41:S64)</f>
        <v>0</v>
      </c>
      <c r="W65" s="433">
        <f>SUM(W41:W64)</f>
        <v>0</v>
      </c>
      <c r="X65" s="433">
        <f>SUM(X41:X64)</f>
        <v>0</v>
      </c>
      <c r="Y65" s="433">
        <f t="shared" si="2"/>
        <v>0</v>
      </c>
      <c r="Z65" s="433">
        <f>SUM(Z41:Z64)</f>
        <v>0</v>
      </c>
      <c r="AA65" s="433">
        <f>SUM(AA41:AA64)</f>
        <v>0</v>
      </c>
      <c r="AB65" s="433">
        <f t="shared" si="3"/>
        <v>0</v>
      </c>
      <c r="AC65" s="372">
        <f>SUM(AC41:AC64)</f>
        <v>0</v>
      </c>
      <c r="AF65" s="16"/>
      <c r="AI65" s="373"/>
      <c r="AJ65" s="343"/>
      <c r="AK65" s="343"/>
      <c r="AL65" s="343"/>
      <c r="AM65" s="343"/>
    </row>
    <row r="66" spans="1:40" ht="10.15" customHeight="1">
      <c r="B66" s="15"/>
      <c r="D66" s="8"/>
      <c r="E66" s="8"/>
      <c r="G66" s="374"/>
      <c r="H66" s="374"/>
      <c r="I66" s="375"/>
      <c r="M66" s="374"/>
      <c r="N66" s="374"/>
      <c r="O66" s="374"/>
      <c r="P66" s="374"/>
      <c r="Q66" s="374"/>
      <c r="R66" s="374"/>
      <c r="S66" s="375"/>
      <c r="W66" s="374"/>
      <c r="X66" s="374"/>
      <c r="Y66" s="374"/>
      <c r="Z66" s="374"/>
      <c r="AA66" s="374"/>
      <c r="AB66" s="374"/>
      <c r="AC66" s="375"/>
      <c r="AF66" s="16"/>
    </row>
    <row r="67" spans="1:40" ht="10.15" customHeight="1">
      <c r="B67" s="15"/>
      <c r="D67" s="309" t="s">
        <v>515</v>
      </c>
      <c r="E67" s="308"/>
      <c r="G67" s="307" t="str">
        <f>IF(ABS(G65-G1_Overall!G90)&lt;1,"OK","ERROR")</f>
        <v>OK</v>
      </c>
      <c r="H67" s="307" t="str">
        <f>IF(ABS(H65-G1_Overall!H90)&lt;1,"OK","ERROR")</f>
        <v>OK</v>
      </c>
      <c r="I67" s="306"/>
      <c r="M67" s="306"/>
      <c r="N67" s="307" t="str">
        <f>IF(ABS(N65-G1_Overall!G90)&lt;1,"OK","ERROR")</f>
        <v>OK</v>
      </c>
      <c r="O67" s="306"/>
      <c r="P67" s="306"/>
      <c r="Q67" s="307" t="str">
        <f>IF(ABS(Q65-G1_Overall!H90)&lt;1,"OK","ERROR")</f>
        <v>OK</v>
      </c>
      <c r="R67" s="306"/>
      <c r="S67" s="306"/>
      <c r="W67" s="304"/>
      <c r="X67" s="305"/>
      <c r="Y67" s="304"/>
      <c r="Z67" s="304"/>
      <c r="AA67" s="305"/>
      <c r="AB67" s="304"/>
      <c r="AC67" s="304"/>
      <c r="AF67" s="16"/>
      <c r="AI67" s="373" t="s">
        <v>516</v>
      </c>
      <c r="AJ67" s="343" t="str">
        <f>G67</f>
        <v>OK</v>
      </c>
      <c r="AK67" s="343" t="str">
        <f>H67</f>
        <v>OK</v>
      </c>
      <c r="AL67" s="343" t="str">
        <f>N67</f>
        <v>OK</v>
      </c>
      <c r="AM67" s="343" t="str">
        <f>Q67</f>
        <v>OK</v>
      </c>
    </row>
    <row r="68" spans="1:40" ht="10.15" customHeight="1">
      <c r="B68" s="15"/>
      <c r="D68" s="309" t="s">
        <v>567</v>
      </c>
      <c r="E68" s="308"/>
      <c r="G68" s="305"/>
      <c r="H68" s="305"/>
      <c r="I68" s="304"/>
      <c r="M68" s="306"/>
      <c r="N68" s="307" t="str">
        <f>IF(G65=N65,"OK","ERROR")</f>
        <v>OK</v>
      </c>
      <c r="O68" s="306"/>
      <c r="P68" s="306"/>
      <c r="Q68" s="307" t="str">
        <f>IF(H65=Q65,"OK","ERROR")</f>
        <v>OK</v>
      </c>
      <c r="R68" s="307" t="str">
        <f>IF(O65&gt;=R65,"OK","ERROR")</f>
        <v>OK</v>
      </c>
      <c r="S68" s="307" t="str">
        <f>IF(I65=S65,"OK","ERROR")</f>
        <v>OK</v>
      </c>
      <c r="W68" s="304"/>
      <c r="X68" s="305"/>
      <c r="Y68" s="304"/>
      <c r="Z68" s="304"/>
      <c r="AA68" s="305"/>
      <c r="AB68" s="304"/>
      <c r="AC68" s="304"/>
      <c r="AF68" s="16"/>
      <c r="AI68" s="373" t="s">
        <v>568</v>
      </c>
      <c r="AJ68" s="343" t="str">
        <f>N68</f>
        <v>OK</v>
      </c>
      <c r="AK68" s="343" t="str">
        <f>Q68</f>
        <v>OK</v>
      </c>
      <c r="AL68" s="343" t="str">
        <f>R68</f>
        <v>OK</v>
      </c>
      <c r="AM68" s="343" t="str">
        <f>S68</f>
        <v>OK</v>
      </c>
    </row>
    <row r="69" spans="1:40" ht="10.15" customHeight="1">
      <c r="B69" s="15"/>
      <c r="D69" s="8"/>
      <c r="E69" s="8"/>
      <c r="G69" s="374"/>
      <c r="H69" s="374"/>
      <c r="I69" s="375"/>
      <c r="M69" s="374"/>
      <c r="N69" s="374"/>
      <c r="O69" s="374"/>
      <c r="P69" s="374"/>
      <c r="Q69" s="374"/>
      <c r="R69" s="374"/>
      <c r="S69" s="375"/>
      <c r="W69" s="374"/>
      <c r="X69" s="374"/>
      <c r="Y69" s="374"/>
      <c r="Z69" s="374"/>
      <c r="AA69" s="374"/>
      <c r="AB69" s="374"/>
      <c r="AC69" s="375"/>
      <c r="AF69" s="16"/>
    </row>
    <row r="70" spans="1:40" ht="10.15" customHeight="1">
      <c r="B70" s="15"/>
      <c r="C70" s="298">
        <v>2</v>
      </c>
      <c r="D70" s="299" t="s">
        <v>703</v>
      </c>
      <c r="E70" s="299"/>
      <c r="F70" s="299"/>
      <c r="G70" s="299"/>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16"/>
      <c r="AG70" s="368"/>
      <c r="AH70" s="341"/>
      <c r="AI70" s="341"/>
      <c r="AJ70" s="341"/>
      <c r="AK70" s="341"/>
      <c r="AL70" s="341"/>
      <c r="AM70" s="341"/>
      <c r="AN70" s="341"/>
    </row>
    <row r="71" spans="1:40" ht="10.15" customHeight="1">
      <c r="B71" s="15"/>
      <c r="AF71" s="16"/>
    </row>
    <row r="72" spans="1:40" s="340" customFormat="1" ht="10.15" customHeight="1">
      <c r="A72" s="260"/>
      <c r="B72" s="262"/>
      <c r="C72" s="260"/>
      <c r="D72" s="260"/>
      <c r="E72" s="260"/>
      <c r="F72" s="260"/>
      <c r="G72" s="565" t="s">
        <v>613</v>
      </c>
      <c r="H72" s="566"/>
      <c r="I72" s="567"/>
      <c r="J72" s="302"/>
      <c r="K72" s="302"/>
      <c r="L72" s="302"/>
      <c r="M72" s="565" t="s">
        <v>614</v>
      </c>
      <c r="N72" s="566"/>
      <c r="O72" s="566"/>
      <c r="P72" s="566"/>
      <c r="Q72" s="566"/>
      <c r="R72" s="566"/>
      <c r="S72" s="567"/>
      <c r="T72" s="264"/>
      <c r="U72" s="264"/>
      <c r="V72" s="264"/>
      <c r="W72" s="565" t="s">
        <v>615</v>
      </c>
      <c r="X72" s="566"/>
      <c r="Y72" s="566"/>
      <c r="Z72" s="566"/>
      <c r="AA72" s="566"/>
      <c r="AB72" s="566"/>
      <c r="AC72" s="567"/>
      <c r="AD72" s="264"/>
      <c r="AE72" s="264"/>
      <c r="AF72" s="261"/>
      <c r="AG72" s="260"/>
    </row>
    <row r="73" spans="1:40" s="340" customFormat="1" ht="10.15" customHeight="1">
      <c r="A73" s="260"/>
      <c r="B73" s="262"/>
      <c r="C73" s="260"/>
      <c r="D73" s="260"/>
      <c r="E73" s="260"/>
      <c r="F73" s="260"/>
      <c r="G73" s="565" t="s">
        <v>604</v>
      </c>
      <c r="H73" s="566"/>
      <c r="I73" s="567"/>
      <c r="J73" s="323"/>
      <c r="K73" s="323"/>
      <c r="L73" s="323"/>
      <c r="M73" s="571" t="s">
        <v>604</v>
      </c>
      <c r="N73" s="599"/>
      <c r="O73" s="599"/>
      <c r="P73" s="599"/>
      <c r="Q73" s="599"/>
      <c r="R73" s="599"/>
      <c r="S73" s="572"/>
      <c r="T73" s="260"/>
      <c r="U73" s="260"/>
      <c r="V73" s="260"/>
      <c r="W73" s="571" t="s">
        <v>605</v>
      </c>
      <c r="X73" s="599"/>
      <c r="Y73" s="599"/>
      <c r="Z73" s="599"/>
      <c r="AA73" s="599"/>
      <c r="AB73" s="599"/>
      <c r="AC73" s="572"/>
      <c r="AD73" s="264"/>
      <c r="AE73" s="264"/>
      <c r="AF73" s="261"/>
      <c r="AG73" s="260"/>
    </row>
    <row r="74" spans="1:40" s="340" customFormat="1" ht="10.15" customHeight="1">
      <c r="A74" s="260"/>
      <c r="B74" s="262"/>
      <c r="C74" s="260"/>
      <c r="D74" s="322" t="s">
        <v>406</v>
      </c>
      <c r="E74" s="321" t="s">
        <v>487</v>
      </c>
      <c r="F74" s="260"/>
      <c r="G74" s="263">
        <v>1</v>
      </c>
      <c r="H74" s="263">
        <v>2</v>
      </c>
      <c r="I74" s="263">
        <v>3</v>
      </c>
      <c r="J74" s="260"/>
      <c r="K74" s="260"/>
      <c r="L74" s="260"/>
      <c r="M74" s="263">
        <v>4</v>
      </c>
      <c r="N74" s="263">
        <v>5</v>
      </c>
      <c r="O74" s="263">
        <v>6</v>
      </c>
      <c r="P74" s="263">
        <v>7</v>
      </c>
      <c r="Q74" s="263">
        <v>8</v>
      </c>
      <c r="R74" s="263">
        <v>9</v>
      </c>
      <c r="S74" s="263">
        <v>10</v>
      </c>
      <c r="T74" s="260"/>
      <c r="U74" s="260"/>
      <c r="V74" s="260"/>
      <c r="W74" s="263">
        <v>11</v>
      </c>
      <c r="X74" s="263">
        <v>12</v>
      </c>
      <c r="Y74" s="263">
        <v>13</v>
      </c>
      <c r="Z74" s="263">
        <v>14</v>
      </c>
      <c r="AA74" s="263">
        <v>15</v>
      </c>
      <c r="AB74" s="263">
        <v>16</v>
      </c>
      <c r="AC74" s="263">
        <v>17</v>
      </c>
      <c r="AD74" s="260"/>
      <c r="AE74" s="260"/>
      <c r="AF74" s="261"/>
      <c r="AG74" s="260"/>
    </row>
    <row r="75" spans="1:40" s="340" customFormat="1" ht="20.45" customHeight="1">
      <c r="A75" s="260"/>
      <c r="B75" s="262"/>
      <c r="C75" s="260"/>
      <c r="D75" s="320" t="s">
        <v>405</v>
      </c>
      <c r="E75" s="319" t="s">
        <v>704</v>
      </c>
      <c r="F75" s="275"/>
      <c r="G75" s="245" t="s">
        <v>238</v>
      </c>
      <c r="H75" s="245" t="s">
        <v>239</v>
      </c>
      <c r="I75" s="245" t="s">
        <v>402</v>
      </c>
      <c r="J75" s="260"/>
      <c r="K75" s="245" t="s">
        <v>479</v>
      </c>
      <c r="L75" s="260"/>
      <c r="M75" s="245" t="s">
        <v>404</v>
      </c>
      <c r="N75" s="245" t="s">
        <v>238</v>
      </c>
      <c r="O75" s="245" t="s">
        <v>606</v>
      </c>
      <c r="P75" s="245" t="s">
        <v>403</v>
      </c>
      <c r="Q75" s="245" t="s">
        <v>239</v>
      </c>
      <c r="R75" s="245" t="s">
        <v>607</v>
      </c>
      <c r="S75" s="245" t="s">
        <v>402</v>
      </c>
      <c r="T75" s="260"/>
      <c r="U75" s="245" t="s">
        <v>479</v>
      </c>
      <c r="V75" s="260"/>
      <c r="W75" s="245" t="s">
        <v>608</v>
      </c>
      <c r="X75" s="245" t="s">
        <v>238</v>
      </c>
      <c r="Y75" s="245" t="s">
        <v>609</v>
      </c>
      <c r="Z75" s="245" t="s">
        <v>610</v>
      </c>
      <c r="AA75" s="245" t="s">
        <v>239</v>
      </c>
      <c r="AB75" s="245" t="s">
        <v>611</v>
      </c>
      <c r="AC75" s="245" t="s">
        <v>612</v>
      </c>
      <c r="AD75" s="260"/>
      <c r="AE75" s="245" t="s">
        <v>479</v>
      </c>
      <c r="AF75" s="261"/>
      <c r="AG75" s="260"/>
      <c r="AJ75" s="342" t="s">
        <v>488</v>
      </c>
      <c r="AK75" s="342" t="s">
        <v>489</v>
      </c>
      <c r="AL75" s="342" t="s">
        <v>490</v>
      </c>
    </row>
    <row r="76" spans="1:40" ht="20.45" customHeight="1">
      <c r="B76" s="15"/>
      <c r="D76" s="420" t="s">
        <v>670</v>
      </c>
      <c r="E76" s="421" t="s">
        <v>671</v>
      </c>
      <c r="F76" s="317"/>
      <c r="G76" s="369" t="s">
        <v>54</v>
      </c>
      <c r="H76" s="369" t="s">
        <v>54</v>
      </c>
      <c r="I76" s="369" t="s">
        <v>52</v>
      </c>
      <c r="J76" s="317"/>
      <c r="K76" s="318"/>
      <c r="L76" s="317"/>
      <c r="M76" s="369" t="s">
        <v>54</v>
      </c>
      <c r="N76" s="369" t="s">
        <v>54</v>
      </c>
      <c r="O76" s="369" t="s">
        <v>54</v>
      </c>
      <c r="P76" s="369" t="s">
        <v>54</v>
      </c>
      <c r="Q76" s="369" t="s">
        <v>54</v>
      </c>
      <c r="R76" s="369" t="s">
        <v>54</v>
      </c>
      <c r="S76" s="369" t="s">
        <v>52</v>
      </c>
      <c r="U76" s="370"/>
      <c r="W76" s="369" t="s">
        <v>54</v>
      </c>
      <c r="X76" s="369" t="s">
        <v>54</v>
      </c>
      <c r="Y76" s="369" t="s">
        <v>54</v>
      </c>
      <c r="Z76" s="369" t="s">
        <v>54</v>
      </c>
      <c r="AA76" s="369" t="s">
        <v>54</v>
      </c>
      <c r="AB76" s="369" t="s">
        <v>54</v>
      </c>
      <c r="AC76" s="369" t="s">
        <v>52</v>
      </c>
      <c r="AE76" s="370"/>
      <c r="AF76" s="16"/>
      <c r="AJ76" s="343"/>
      <c r="AK76" s="343"/>
    </row>
    <row r="77" spans="1:40" ht="10.15" customHeight="1">
      <c r="B77" s="15"/>
      <c r="F77" s="317"/>
      <c r="G77" s="429"/>
      <c r="H77" s="430"/>
      <c r="I77" s="316"/>
      <c r="J77" s="317"/>
      <c r="K77" s="318"/>
      <c r="L77" s="317"/>
      <c r="M77" s="429"/>
      <c r="N77" s="429"/>
      <c r="O77" s="429"/>
      <c r="P77" s="429"/>
      <c r="Q77" s="430"/>
      <c r="R77" s="430"/>
      <c r="S77" s="316"/>
      <c r="U77" s="100"/>
      <c r="W77" s="429"/>
      <c r="X77" s="429"/>
      <c r="Y77" s="429"/>
      <c r="Z77" s="429"/>
      <c r="AA77" s="430"/>
      <c r="AB77" s="430"/>
      <c r="AC77" s="316"/>
      <c r="AE77" s="100"/>
      <c r="AF77" s="16"/>
      <c r="AJ77" s="343"/>
      <c r="AK77" s="343"/>
    </row>
    <row r="78" spans="1:40" ht="10.15" customHeight="1">
      <c r="B78" s="15"/>
      <c r="D78" s="371">
        <v>0</v>
      </c>
      <c r="E78" s="315" t="s">
        <v>491</v>
      </c>
      <c r="F78" s="347"/>
      <c r="G78" s="431"/>
      <c r="H78" s="431"/>
      <c r="I78" s="313"/>
      <c r="K78" s="178" t="str">
        <f>IF(AND(G78&lt;&gt;0,I78=0),"ERROR",IF(ISERROR(G78/I78),"OK",IF(G78/I78&lt;=0,"OK","ERROR")))</f>
        <v>OK</v>
      </c>
      <c r="M78" s="431"/>
      <c r="N78" s="431"/>
      <c r="O78" s="434">
        <f>SUM(M78:N78)</f>
        <v>0</v>
      </c>
      <c r="P78" s="431"/>
      <c r="Q78" s="431"/>
      <c r="R78" s="434">
        <f>SUM(P78:Q78)</f>
        <v>0</v>
      </c>
      <c r="S78" s="313"/>
      <c r="U78" s="178" t="str">
        <f>IF(AND(O78&lt;&gt;0,S78=0),"ERROR",IF(ISERROR(O78/S78),"OK",IF(O78/S78&lt;=0,"OK","ERROR")))</f>
        <v>OK</v>
      </c>
      <c r="W78" s="431"/>
      <c r="X78" s="431"/>
      <c r="Y78" s="434">
        <f>SUM(W78:X78)</f>
        <v>0</v>
      </c>
      <c r="Z78" s="431"/>
      <c r="AA78" s="431"/>
      <c r="AB78" s="434">
        <f>SUM(Z78:AA78)</f>
        <v>0</v>
      </c>
      <c r="AC78" s="313"/>
      <c r="AE78" s="178" t="str">
        <f>IF(AND(Y78&lt;&gt;0,AC78=0),"ERROR",IF(ISERROR(Y78/AC78),"OK",IF(Y78/AC78&lt;=0,"OK","ERROR")))</f>
        <v>OK</v>
      </c>
      <c r="AF78" s="16"/>
      <c r="AI78" s="5">
        <v>0</v>
      </c>
      <c r="AJ78" s="343" t="str">
        <f>K78</f>
        <v>OK</v>
      </c>
      <c r="AK78" s="343" t="str">
        <f>U78</f>
        <v>OK</v>
      </c>
      <c r="AL78" s="337" t="str">
        <f>AE78</f>
        <v>OK</v>
      </c>
    </row>
    <row r="79" spans="1:40" ht="10.15" customHeight="1">
      <c r="B79" s="15"/>
      <c r="D79" s="314">
        <v>1</v>
      </c>
      <c r="E79" s="256" t="s">
        <v>492</v>
      </c>
      <c r="F79" s="347"/>
      <c r="G79" s="431"/>
      <c r="H79" s="431"/>
      <c r="I79" s="313"/>
      <c r="K79" s="178" t="str">
        <f>IF(AND(G79&lt;&gt;0,I79=0),"ERROR",IF(ISERROR(G79/I79),"OK",IF(AND(G79/I79&lt;=Index!$G$130,G79/I79&gt;=Index!$F$130),"OK","ERROR")))</f>
        <v>OK</v>
      </c>
      <c r="M79" s="431"/>
      <c r="N79" s="431"/>
      <c r="O79" s="434">
        <f t="shared" ref="O79:O102" si="7">SUM(M79:N79)</f>
        <v>0</v>
      </c>
      <c r="P79" s="431"/>
      <c r="Q79" s="431"/>
      <c r="R79" s="434">
        <f t="shared" ref="R79:R102" si="8">SUM(P79:Q79)</f>
        <v>0</v>
      </c>
      <c r="S79" s="313"/>
      <c r="U79" s="178" t="str">
        <f>IF(AND(O79&lt;&gt;0,S79=0),"ERROR",IF(ISERROR(O79/S79),"OK",IF(AND(O79/S79&lt;=Index!$G$130,O79/S79&gt;=Index!$F$130),"OK","ERROR")))</f>
        <v>OK</v>
      </c>
      <c r="W79" s="431"/>
      <c r="X79" s="431"/>
      <c r="Y79" s="434">
        <f t="shared" ref="Y79:Y102" si="9">SUM(W79:X79)</f>
        <v>0</v>
      </c>
      <c r="Z79" s="431"/>
      <c r="AA79" s="431"/>
      <c r="AB79" s="434">
        <f t="shared" ref="AB79:AB102" si="10">SUM(Z79:AA79)</f>
        <v>0</v>
      </c>
      <c r="AC79" s="313"/>
      <c r="AE79" s="178" t="str">
        <f>IF(AND(Y79&lt;&gt;0,AC79=0),"ERROR",IF(ISERROR(Y79/AC79),"OK",IF(AND(Y79/AC79&lt;=Index!$G$130,Y79/AC79&gt;=Index!$F$130),"OK","ERROR")))</f>
        <v>OK</v>
      </c>
      <c r="AF79" s="16"/>
      <c r="AI79" s="5">
        <v>1</v>
      </c>
      <c r="AJ79" s="343" t="str">
        <f t="shared" ref="AJ79:AJ101" si="11">K79</f>
        <v>OK</v>
      </c>
      <c r="AK79" s="343" t="str">
        <f t="shared" ref="AK79:AK101" si="12">U79</f>
        <v>OK</v>
      </c>
      <c r="AL79" s="337" t="str">
        <f t="shared" ref="AL79:AL101" si="13">AE79</f>
        <v>OK</v>
      </c>
    </row>
    <row r="80" spans="1:40" ht="10.15" customHeight="1">
      <c r="B80" s="15"/>
      <c r="D80" s="314">
        <v>2</v>
      </c>
      <c r="E80" s="256" t="s">
        <v>493</v>
      </c>
      <c r="F80" s="347"/>
      <c r="G80" s="431"/>
      <c r="H80" s="431"/>
      <c r="I80" s="313"/>
      <c r="K80" s="178" t="str">
        <f>IF(AND(G80&lt;&gt;0,I80=0),"ERROR",IF(ISERROR(G80/I80),"OK",IF(AND(G80/I80&lt;=Index!$G$131,G80/I80&gt;=Index!$F$131),"OK","ERROR")))</f>
        <v>OK</v>
      </c>
      <c r="M80" s="431"/>
      <c r="N80" s="431"/>
      <c r="O80" s="434">
        <f t="shared" si="7"/>
        <v>0</v>
      </c>
      <c r="P80" s="431"/>
      <c r="Q80" s="431"/>
      <c r="R80" s="434">
        <f t="shared" si="8"/>
        <v>0</v>
      </c>
      <c r="S80" s="313"/>
      <c r="U80" s="178" t="str">
        <f>IF(AND(O80&lt;&gt;0,S80=0),"ERROR",IF(ISERROR(O80/S80),"OK",IF(AND(O80/S80&lt;=Index!$G$131,O80/S80&gt;=Index!$F$131),"OK","ERROR")))</f>
        <v>OK</v>
      </c>
      <c r="W80" s="431"/>
      <c r="X80" s="431"/>
      <c r="Y80" s="434">
        <f t="shared" si="9"/>
        <v>0</v>
      </c>
      <c r="Z80" s="431"/>
      <c r="AA80" s="431"/>
      <c r="AB80" s="434">
        <f t="shared" si="10"/>
        <v>0</v>
      </c>
      <c r="AC80" s="313"/>
      <c r="AE80" s="178" t="str">
        <f>IF(AND(Y80&lt;&gt;0,AC80=0),"ERROR",IF(ISERROR(Y80/AC80),"OK",IF(AND(Y80/AC80&lt;=Index!$G$131,Y80/AC80&gt;=Index!$F$131),"OK","ERROR")))</f>
        <v>OK</v>
      </c>
      <c r="AF80" s="16"/>
      <c r="AI80" s="5">
        <v>2</v>
      </c>
      <c r="AJ80" s="343" t="str">
        <f t="shared" si="11"/>
        <v>OK</v>
      </c>
      <c r="AK80" s="343" t="str">
        <f t="shared" si="12"/>
        <v>OK</v>
      </c>
      <c r="AL80" s="337" t="str">
        <f t="shared" si="13"/>
        <v>OK</v>
      </c>
    </row>
    <row r="81" spans="2:38" ht="10.15" customHeight="1">
      <c r="B81" s="15"/>
      <c r="D81" s="314">
        <v>3</v>
      </c>
      <c r="E81" s="256" t="s">
        <v>494</v>
      </c>
      <c r="F81" s="347"/>
      <c r="G81" s="431"/>
      <c r="H81" s="431"/>
      <c r="I81" s="313"/>
      <c r="K81" s="178" t="str">
        <f>IF(AND(G81&lt;&gt;0,I81=0),"ERROR",IF(ISERROR(G81/I81),"OK",IF(AND(G81/I81&lt;=Index!$G$132,G81/I81&gt;=Index!$F$132),"OK","ERROR")))</f>
        <v>OK</v>
      </c>
      <c r="M81" s="431"/>
      <c r="N81" s="431"/>
      <c r="O81" s="434">
        <f t="shared" si="7"/>
        <v>0</v>
      </c>
      <c r="P81" s="431"/>
      <c r="Q81" s="431"/>
      <c r="R81" s="434">
        <f t="shared" si="8"/>
        <v>0</v>
      </c>
      <c r="S81" s="313"/>
      <c r="U81" s="178" t="str">
        <f>IF(AND(O81&lt;&gt;0,S81=0),"ERROR",IF(ISERROR(O81/S81),"OK",IF(AND(O81/S81&lt;=Index!$G$132,O81/S81&gt;=Index!$F$132),"OK","ERROR")))</f>
        <v>OK</v>
      </c>
      <c r="W81" s="431"/>
      <c r="X81" s="431"/>
      <c r="Y81" s="434">
        <f t="shared" si="9"/>
        <v>0</v>
      </c>
      <c r="Z81" s="431"/>
      <c r="AA81" s="431"/>
      <c r="AB81" s="434">
        <f t="shared" si="10"/>
        <v>0</v>
      </c>
      <c r="AC81" s="313"/>
      <c r="AE81" s="178" t="str">
        <f>IF(AND(Y81&lt;&gt;0,AC81=0),"ERROR",IF(ISERROR(Y81/AC81),"OK",IF(AND(Y81/AC81&lt;=Index!$G$132,Y81/AC81&gt;=Index!$F$132),"OK","ERROR")))</f>
        <v>OK</v>
      </c>
      <c r="AF81" s="16"/>
      <c r="AI81" s="5">
        <v>3</v>
      </c>
      <c r="AJ81" s="343" t="str">
        <f t="shared" si="11"/>
        <v>OK</v>
      </c>
      <c r="AK81" s="343" t="str">
        <f t="shared" si="12"/>
        <v>OK</v>
      </c>
      <c r="AL81" s="337" t="str">
        <f t="shared" si="13"/>
        <v>OK</v>
      </c>
    </row>
    <row r="82" spans="2:38" ht="10.15" customHeight="1">
      <c r="B82" s="15"/>
      <c r="D82" s="314">
        <v>4</v>
      </c>
      <c r="E82" s="256" t="s">
        <v>495</v>
      </c>
      <c r="F82" s="347"/>
      <c r="G82" s="431"/>
      <c r="H82" s="431"/>
      <c r="I82" s="313"/>
      <c r="K82" s="178" t="str">
        <f>IF(AND(G82&lt;&gt;0,I82=0),"ERROR",IF(ISERROR(G82/I82),"OK",IF(AND(G82/I82&lt;=Index!$G$133,G82/I82&gt;=Index!$F$133),"OK","ERROR")))</f>
        <v>OK</v>
      </c>
      <c r="M82" s="431"/>
      <c r="N82" s="431"/>
      <c r="O82" s="434">
        <f t="shared" si="7"/>
        <v>0</v>
      </c>
      <c r="P82" s="431"/>
      <c r="Q82" s="431"/>
      <c r="R82" s="434">
        <f t="shared" si="8"/>
        <v>0</v>
      </c>
      <c r="S82" s="313"/>
      <c r="U82" s="178" t="str">
        <f>IF(AND(O82&lt;&gt;0,S82=0),"ERROR",IF(ISERROR(O82/S82),"OK",IF(AND(O82/S82&lt;=Index!$G$133,O82/S82&gt;=Index!$F$133),"OK","ERROR")))</f>
        <v>OK</v>
      </c>
      <c r="W82" s="431"/>
      <c r="X82" s="431"/>
      <c r="Y82" s="434">
        <f t="shared" si="9"/>
        <v>0</v>
      </c>
      <c r="Z82" s="431"/>
      <c r="AA82" s="431"/>
      <c r="AB82" s="434">
        <f t="shared" si="10"/>
        <v>0</v>
      </c>
      <c r="AC82" s="313"/>
      <c r="AE82" s="178" t="str">
        <f>IF(AND(Y82&lt;&gt;0,AC82=0),"ERROR",IF(ISERROR(Y82/AC82),"OK",IF(AND(Y82/AC82&lt;=Index!$G$133,Y82/AC82&gt;=Index!$F$133),"OK","ERROR")))</f>
        <v>OK</v>
      </c>
      <c r="AF82" s="16"/>
      <c r="AI82" s="5">
        <v>4</v>
      </c>
      <c r="AJ82" s="343" t="str">
        <f t="shared" si="11"/>
        <v>OK</v>
      </c>
      <c r="AK82" s="343" t="str">
        <f t="shared" si="12"/>
        <v>OK</v>
      </c>
      <c r="AL82" s="337" t="str">
        <f t="shared" si="13"/>
        <v>OK</v>
      </c>
    </row>
    <row r="83" spans="2:38" ht="10.15" customHeight="1">
      <c r="B83" s="15"/>
      <c r="D83" s="314">
        <v>5</v>
      </c>
      <c r="E83" s="256" t="s">
        <v>496</v>
      </c>
      <c r="F83" s="347"/>
      <c r="G83" s="431"/>
      <c r="H83" s="431"/>
      <c r="I83" s="313"/>
      <c r="K83" s="178" t="str">
        <f>IF(AND(G83&lt;&gt;0,I83=0),"ERROR",IF(ISERROR(G83/I83),"OK",IF(AND(G83/I83&lt;=Index!$G$134,G83/I83&gt;=Index!$F$134),"OK","ERROR")))</f>
        <v>OK</v>
      </c>
      <c r="M83" s="431"/>
      <c r="N83" s="431"/>
      <c r="O83" s="434">
        <f t="shared" si="7"/>
        <v>0</v>
      </c>
      <c r="P83" s="431"/>
      <c r="Q83" s="431"/>
      <c r="R83" s="434">
        <f t="shared" si="8"/>
        <v>0</v>
      </c>
      <c r="S83" s="313"/>
      <c r="U83" s="178" t="str">
        <f>IF(AND(O83&lt;&gt;0,S83=0),"ERROR",IF(ISERROR(O83/S83),"OK",IF(AND(O83/S83&lt;=Index!$G$134,O83/S83&gt;=Index!$F$134),"OK","ERROR")))</f>
        <v>OK</v>
      </c>
      <c r="W83" s="431"/>
      <c r="X83" s="431"/>
      <c r="Y83" s="434">
        <f t="shared" si="9"/>
        <v>0</v>
      </c>
      <c r="Z83" s="431"/>
      <c r="AA83" s="431"/>
      <c r="AB83" s="434">
        <f t="shared" si="10"/>
        <v>0</v>
      </c>
      <c r="AC83" s="313"/>
      <c r="AE83" s="178" t="str">
        <f>IF(AND(Y83&lt;&gt;0,AC83=0),"ERROR",IF(ISERROR(Y83/AC83),"OK",IF(AND(Y83/AC83&lt;=Index!$G$134,Y83/AC83&gt;=Index!$F$134),"OK","ERROR")))</f>
        <v>OK</v>
      </c>
      <c r="AF83" s="16"/>
      <c r="AI83" s="5">
        <v>5</v>
      </c>
      <c r="AJ83" s="343" t="str">
        <f t="shared" si="11"/>
        <v>OK</v>
      </c>
      <c r="AK83" s="343" t="str">
        <f t="shared" si="12"/>
        <v>OK</v>
      </c>
      <c r="AL83" s="337" t="str">
        <f t="shared" si="13"/>
        <v>OK</v>
      </c>
    </row>
    <row r="84" spans="2:38" ht="10.15" customHeight="1">
      <c r="B84" s="15"/>
      <c r="D84" s="314">
        <v>6</v>
      </c>
      <c r="E84" s="256" t="s">
        <v>497</v>
      </c>
      <c r="F84" s="347"/>
      <c r="G84" s="431"/>
      <c r="H84" s="431"/>
      <c r="I84" s="313"/>
      <c r="K84" s="178" t="str">
        <f>IF(AND(G84&lt;&gt;0,I84=0),"ERROR",IF(ISERROR(G84/I84),"OK",IF(AND(G84/I84&lt;=Index!$G$135,G84/I84&gt;=Index!$F$135),"OK","ERROR")))</f>
        <v>OK</v>
      </c>
      <c r="M84" s="431"/>
      <c r="N84" s="431"/>
      <c r="O84" s="434">
        <f t="shared" si="7"/>
        <v>0</v>
      </c>
      <c r="P84" s="431"/>
      <c r="Q84" s="431"/>
      <c r="R84" s="434">
        <f t="shared" si="8"/>
        <v>0</v>
      </c>
      <c r="S84" s="313"/>
      <c r="U84" s="178" t="str">
        <f>IF(AND(O84&lt;&gt;0,S84=0),"ERROR",IF(ISERROR(O84/S84),"OK",IF(AND(O84/S84&lt;=Index!$G$135,O84/S84&gt;=Index!$F$135),"OK","ERROR")))</f>
        <v>OK</v>
      </c>
      <c r="W84" s="431"/>
      <c r="X84" s="431"/>
      <c r="Y84" s="434">
        <f t="shared" si="9"/>
        <v>0</v>
      </c>
      <c r="Z84" s="431"/>
      <c r="AA84" s="431"/>
      <c r="AB84" s="434">
        <f t="shared" si="10"/>
        <v>0</v>
      </c>
      <c r="AC84" s="313"/>
      <c r="AE84" s="178" t="str">
        <f>IF(AND(Y84&lt;&gt;0,AC84=0),"ERROR",IF(ISERROR(Y84/AC84),"OK",IF(AND(Y84/AC84&lt;=Index!$G$135,Y84/AC84&gt;=Index!$F$135),"OK","ERROR")))</f>
        <v>OK</v>
      </c>
      <c r="AF84" s="16"/>
      <c r="AI84" s="5">
        <v>6</v>
      </c>
      <c r="AJ84" s="343" t="str">
        <f t="shared" si="11"/>
        <v>OK</v>
      </c>
      <c r="AK84" s="343" t="str">
        <f t="shared" si="12"/>
        <v>OK</v>
      </c>
      <c r="AL84" s="337" t="str">
        <f t="shared" si="13"/>
        <v>OK</v>
      </c>
    </row>
    <row r="85" spans="2:38" ht="10.15" customHeight="1">
      <c r="B85" s="15"/>
      <c r="D85" s="314">
        <v>7</v>
      </c>
      <c r="E85" s="256" t="s">
        <v>498</v>
      </c>
      <c r="F85" s="347"/>
      <c r="G85" s="431"/>
      <c r="H85" s="431"/>
      <c r="I85" s="313"/>
      <c r="K85" s="178" t="str">
        <f>IF(AND(G85&lt;&gt;0,I85=0),"ERROR",IF(ISERROR(G85/I85),"OK",IF(AND(G85/I85&lt;=Index!$G$136,G85/I85&gt;=Index!$F$136),"OK","ERROR")))</f>
        <v>OK</v>
      </c>
      <c r="M85" s="431"/>
      <c r="N85" s="431"/>
      <c r="O85" s="434">
        <f t="shared" si="7"/>
        <v>0</v>
      </c>
      <c r="P85" s="431"/>
      <c r="Q85" s="431"/>
      <c r="R85" s="434">
        <f t="shared" si="8"/>
        <v>0</v>
      </c>
      <c r="S85" s="313"/>
      <c r="U85" s="178" t="str">
        <f>IF(AND(O85&lt;&gt;0,S85=0),"ERROR",IF(ISERROR(O85/S85),"OK",IF(AND(O85/S85&lt;=Index!$G$136,O85/S85&gt;=Index!$F$136),"OK","ERROR")))</f>
        <v>OK</v>
      </c>
      <c r="W85" s="431"/>
      <c r="X85" s="431"/>
      <c r="Y85" s="434">
        <f t="shared" si="9"/>
        <v>0</v>
      </c>
      <c r="Z85" s="431"/>
      <c r="AA85" s="431"/>
      <c r="AB85" s="434">
        <f t="shared" si="10"/>
        <v>0</v>
      </c>
      <c r="AC85" s="313"/>
      <c r="AE85" s="178" t="str">
        <f>IF(AND(Y85&lt;&gt;0,AC85=0),"ERROR",IF(ISERROR(Y85/AC85),"OK",IF(AND(Y85/AC85&lt;=Index!$G$136,Y85/AC85&gt;=Index!$F$136),"OK","ERROR")))</f>
        <v>OK</v>
      </c>
      <c r="AF85" s="16"/>
      <c r="AI85" s="5">
        <v>7</v>
      </c>
      <c r="AJ85" s="343" t="str">
        <f t="shared" si="11"/>
        <v>OK</v>
      </c>
      <c r="AK85" s="343" t="str">
        <f t="shared" si="12"/>
        <v>OK</v>
      </c>
      <c r="AL85" s="337" t="str">
        <f t="shared" si="13"/>
        <v>OK</v>
      </c>
    </row>
    <row r="86" spans="2:38" ht="10.15" customHeight="1">
      <c r="B86" s="15"/>
      <c r="D86" s="314">
        <v>8</v>
      </c>
      <c r="E86" s="256" t="s">
        <v>499</v>
      </c>
      <c r="F86" s="347"/>
      <c r="G86" s="431"/>
      <c r="H86" s="431"/>
      <c r="I86" s="313"/>
      <c r="K86" s="178" t="str">
        <f>IF(AND(G86&lt;&gt;0,I86=0),"ERROR",IF(ISERROR(G86/I86),"OK",IF(AND(G86/I86&lt;=Index!$G$137,G86/I86&gt;=Index!$F$137),"OK","ERROR")))</f>
        <v>OK</v>
      </c>
      <c r="M86" s="431"/>
      <c r="N86" s="431"/>
      <c r="O86" s="434">
        <f t="shared" si="7"/>
        <v>0</v>
      </c>
      <c r="P86" s="431"/>
      <c r="Q86" s="431"/>
      <c r="R86" s="434">
        <f t="shared" si="8"/>
        <v>0</v>
      </c>
      <c r="S86" s="313"/>
      <c r="U86" s="178" t="str">
        <f>IF(AND(O86&lt;&gt;0,S86=0),"ERROR",IF(ISERROR(O86/S86),"OK",IF(AND(O86/S86&lt;=Index!$G$137,O86/S86&gt;=Index!$F$137),"OK","ERROR")))</f>
        <v>OK</v>
      </c>
      <c r="W86" s="431"/>
      <c r="X86" s="431"/>
      <c r="Y86" s="434">
        <f t="shared" si="9"/>
        <v>0</v>
      </c>
      <c r="Z86" s="431"/>
      <c r="AA86" s="431"/>
      <c r="AB86" s="434">
        <f t="shared" si="10"/>
        <v>0</v>
      </c>
      <c r="AC86" s="313"/>
      <c r="AE86" s="178" t="str">
        <f>IF(AND(Y86&lt;&gt;0,AC86=0),"ERROR",IF(ISERROR(Y86/AC86),"OK",IF(AND(Y86/AC86&lt;=Index!$G$137,Y86/AC86&gt;=Index!$F$137),"OK","ERROR")))</f>
        <v>OK</v>
      </c>
      <c r="AF86" s="16"/>
      <c r="AI86" s="5">
        <v>8</v>
      </c>
      <c r="AJ86" s="343" t="str">
        <f t="shared" si="11"/>
        <v>OK</v>
      </c>
      <c r="AK86" s="343" t="str">
        <f t="shared" si="12"/>
        <v>OK</v>
      </c>
      <c r="AL86" s="337" t="str">
        <f t="shared" si="13"/>
        <v>OK</v>
      </c>
    </row>
    <row r="87" spans="2:38" ht="10.15" customHeight="1">
      <c r="B87" s="15"/>
      <c r="D87" s="314">
        <v>9</v>
      </c>
      <c r="E87" s="256" t="s">
        <v>500</v>
      </c>
      <c r="F87" s="347"/>
      <c r="G87" s="431"/>
      <c r="H87" s="431"/>
      <c r="I87" s="313"/>
      <c r="K87" s="178" t="str">
        <f>IF(AND(G87&lt;&gt;0,I87=0),"ERROR",IF(ISERROR(G87/I87),"OK",IF(AND(G87/I87&lt;=Index!$G$138,G87/I87&gt;=Index!$F$138),"OK","ERROR")))</f>
        <v>OK</v>
      </c>
      <c r="M87" s="431"/>
      <c r="N87" s="431"/>
      <c r="O87" s="434">
        <f t="shared" si="7"/>
        <v>0</v>
      </c>
      <c r="P87" s="431"/>
      <c r="Q87" s="431"/>
      <c r="R87" s="434">
        <f t="shared" si="8"/>
        <v>0</v>
      </c>
      <c r="S87" s="313"/>
      <c r="U87" s="178" t="str">
        <f>IF(AND(O87&lt;&gt;0,S87=0),"ERROR",IF(ISERROR(O87/S87),"OK",IF(AND(O87/S87&lt;=Index!$G$138,O87/S87&gt;=Index!$F$138),"OK","ERROR")))</f>
        <v>OK</v>
      </c>
      <c r="W87" s="431"/>
      <c r="X87" s="431"/>
      <c r="Y87" s="434">
        <f t="shared" si="9"/>
        <v>0</v>
      </c>
      <c r="Z87" s="431"/>
      <c r="AA87" s="431"/>
      <c r="AB87" s="434">
        <f t="shared" si="10"/>
        <v>0</v>
      </c>
      <c r="AC87" s="313"/>
      <c r="AE87" s="178" t="str">
        <f>IF(AND(Y87&lt;&gt;0,AC87=0),"ERROR",IF(ISERROR(Y87/AC87),"OK",IF(AND(Y87/AC87&lt;=Index!$G$138,Y87/AC87&gt;=Index!$F$138),"OK","ERROR")))</f>
        <v>OK</v>
      </c>
      <c r="AF87" s="16"/>
      <c r="AI87" s="5">
        <v>9</v>
      </c>
      <c r="AJ87" s="343" t="str">
        <f t="shared" si="11"/>
        <v>OK</v>
      </c>
      <c r="AK87" s="343" t="str">
        <f t="shared" si="12"/>
        <v>OK</v>
      </c>
      <c r="AL87" s="337" t="str">
        <f t="shared" si="13"/>
        <v>OK</v>
      </c>
    </row>
    <row r="88" spans="2:38" ht="10.15" customHeight="1">
      <c r="B88" s="15"/>
      <c r="D88" s="314">
        <v>10</v>
      </c>
      <c r="E88" s="256" t="s">
        <v>501</v>
      </c>
      <c r="G88" s="431"/>
      <c r="H88" s="431"/>
      <c r="I88" s="313"/>
      <c r="K88" s="178" t="str">
        <f>IF(AND(G88&lt;&gt;0,I88=0),"ERROR",IF(ISERROR(G88/I88),"OK",IF(AND(G88/I88&lt;=Index!$G$139,G88/I88&gt;=Index!$F$139),"OK","ERROR")))</f>
        <v>OK</v>
      </c>
      <c r="M88" s="431"/>
      <c r="N88" s="431"/>
      <c r="O88" s="434">
        <f t="shared" si="7"/>
        <v>0</v>
      </c>
      <c r="P88" s="431"/>
      <c r="Q88" s="431"/>
      <c r="R88" s="434">
        <f t="shared" si="8"/>
        <v>0</v>
      </c>
      <c r="S88" s="313"/>
      <c r="U88" s="178" t="str">
        <f>IF(AND(O88&lt;&gt;0,S88=0),"ERROR",IF(ISERROR(O88/S88),"OK",IF(AND(O88/S88&lt;=Index!$G$139,O88/S88&gt;=Index!$F$139),"OK","ERROR")))</f>
        <v>OK</v>
      </c>
      <c r="W88" s="431"/>
      <c r="X88" s="431"/>
      <c r="Y88" s="434">
        <f t="shared" si="9"/>
        <v>0</v>
      </c>
      <c r="Z88" s="431"/>
      <c r="AA88" s="431"/>
      <c r="AB88" s="434">
        <f t="shared" si="10"/>
        <v>0</v>
      </c>
      <c r="AC88" s="313"/>
      <c r="AE88" s="178" t="str">
        <f>IF(AND(Y88&lt;&gt;0,AC88=0),"ERROR",IF(ISERROR(Y88/AC88),"OK",IF(AND(Y88/AC88&lt;=Index!$G$139,Y88/AC88&gt;=Index!$F$139),"OK","ERROR")))</f>
        <v>OK</v>
      </c>
      <c r="AF88" s="16"/>
      <c r="AI88" s="5">
        <v>10</v>
      </c>
      <c r="AJ88" s="343" t="str">
        <f t="shared" si="11"/>
        <v>OK</v>
      </c>
      <c r="AK88" s="343" t="str">
        <f t="shared" si="12"/>
        <v>OK</v>
      </c>
      <c r="AL88" s="337" t="str">
        <f t="shared" si="13"/>
        <v>OK</v>
      </c>
    </row>
    <row r="89" spans="2:38" ht="10.15" customHeight="1">
      <c r="B89" s="15"/>
      <c r="D89" s="314">
        <v>11</v>
      </c>
      <c r="E89" s="256" t="s">
        <v>502</v>
      </c>
      <c r="G89" s="431"/>
      <c r="H89" s="431"/>
      <c r="I89" s="313"/>
      <c r="K89" s="178" t="str">
        <f>IF(AND(G89&lt;&gt;0,I89=0),"ERROR",IF(ISERROR(G89/I89),"OK",IF(AND(G89/I89&lt;=Index!$G$140,G89/I89&gt;=Index!$F$140),"OK","ERROR")))</f>
        <v>OK</v>
      </c>
      <c r="M89" s="431"/>
      <c r="N89" s="431"/>
      <c r="O89" s="434">
        <f t="shared" si="7"/>
        <v>0</v>
      </c>
      <c r="P89" s="431"/>
      <c r="Q89" s="431"/>
      <c r="R89" s="434">
        <f t="shared" si="8"/>
        <v>0</v>
      </c>
      <c r="S89" s="313"/>
      <c r="U89" s="178" t="str">
        <f>IF(AND(O89&lt;&gt;0,S89=0),"ERROR",IF(ISERROR(O89/S89),"OK",IF(AND(O89/S89&lt;=Index!$G$140,O89/S89&gt;=Index!$F$140),"OK","ERROR")))</f>
        <v>OK</v>
      </c>
      <c r="W89" s="431"/>
      <c r="X89" s="431"/>
      <c r="Y89" s="434">
        <f t="shared" si="9"/>
        <v>0</v>
      </c>
      <c r="Z89" s="431"/>
      <c r="AA89" s="431"/>
      <c r="AB89" s="434">
        <f t="shared" si="10"/>
        <v>0</v>
      </c>
      <c r="AC89" s="313"/>
      <c r="AE89" s="178" t="str">
        <f>IF(AND(Y89&lt;&gt;0,AC89=0),"ERROR",IF(ISERROR(Y89/AC89),"OK",IF(AND(Y89/AC89&lt;=Index!$G$140,Y89/AC89&gt;=Index!$F$140),"OK","ERROR")))</f>
        <v>OK</v>
      </c>
      <c r="AF89" s="16"/>
      <c r="AI89" s="5">
        <v>11</v>
      </c>
      <c r="AJ89" s="343" t="str">
        <f t="shared" si="11"/>
        <v>OK</v>
      </c>
      <c r="AK89" s="343" t="str">
        <f t="shared" si="12"/>
        <v>OK</v>
      </c>
      <c r="AL89" s="337" t="str">
        <f t="shared" si="13"/>
        <v>OK</v>
      </c>
    </row>
    <row r="90" spans="2:38" ht="10.15" customHeight="1">
      <c r="B90" s="15"/>
      <c r="D90" s="314">
        <v>12</v>
      </c>
      <c r="E90" s="256" t="s">
        <v>503</v>
      </c>
      <c r="G90" s="431"/>
      <c r="H90" s="431"/>
      <c r="I90" s="313"/>
      <c r="K90" s="178" t="str">
        <f>IF(AND(G90&lt;&gt;0,I90=0),"ERROR",IF(ISERROR(G90/I90),"OK",IF(AND(G90/I90&lt;=Index!$G$141,G90/I90&gt;=Index!$F$141),"OK","ERROR")))</f>
        <v>OK</v>
      </c>
      <c r="M90" s="431"/>
      <c r="N90" s="431"/>
      <c r="O90" s="434">
        <f t="shared" si="7"/>
        <v>0</v>
      </c>
      <c r="P90" s="431"/>
      <c r="Q90" s="431"/>
      <c r="R90" s="434">
        <f t="shared" si="8"/>
        <v>0</v>
      </c>
      <c r="S90" s="313"/>
      <c r="U90" s="178" t="str">
        <f>IF(AND(O90&lt;&gt;0,S90=0),"ERROR",IF(ISERROR(O90/S90),"OK",IF(AND(O90/S90&lt;=Index!$G$141,O90/S90&gt;=Index!$F$141),"OK","ERROR")))</f>
        <v>OK</v>
      </c>
      <c r="W90" s="431"/>
      <c r="X90" s="431"/>
      <c r="Y90" s="434">
        <f t="shared" si="9"/>
        <v>0</v>
      </c>
      <c r="Z90" s="431"/>
      <c r="AA90" s="431"/>
      <c r="AB90" s="434">
        <f t="shared" si="10"/>
        <v>0</v>
      </c>
      <c r="AC90" s="313"/>
      <c r="AE90" s="178" t="str">
        <f>IF(AND(Y90&lt;&gt;0,AC90=0),"ERROR",IF(ISERROR(Y90/AC90),"OK",IF(AND(Y90/AC90&lt;=Index!$G$141,Y90/AC90&gt;=Index!$F$141),"OK","ERROR")))</f>
        <v>OK</v>
      </c>
      <c r="AF90" s="16"/>
      <c r="AI90" s="5">
        <v>12</v>
      </c>
      <c r="AJ90" s="343" t="str">
        <f t="shared" si="11"/>
        <v>OK</v>
      </c>
      <c r="AK90" s="343" t="str">
        <f t="shared" si="12"/>
        <v>OK</v>
      </c>
      <c r="AL90" s="337" t="str">
        <f t="shared" si="13"/>
        <v>OK</v>
      </c>
    </row>
    <row r="91" spans="2:38" ht="10.15" customHeight="1">
      <c r="B91" s="15"/>
      <c r="D91" s="314">
        <v>13</v>
      </c>
      <c r="E91" s="256" t="s">
        <v>504</v>
      </c>
      <c r="G91" s="431"/>
      <c r="H91" s="431"/>
      <c r="I91" s="313"/>
      <c r="K91" s="178" t="str">
        <f>IF(AND(G91&lt;&gt;0,I91=0),"ERROR",IF(ISERROR(G91/I91),"OK",IF(AND(G91/I91&lt;=Index!$G$142,G91/I91&gt;=Index!$F$142),"OK","ERROR")))</f>
        <v>OK</v>
      </c>
      <c r="M91" s="431"/>
      <c r="N91" s="431"/>
      <c r="O91" s="434">
        <f t="shared" si="7"/>
        <v>0</v>
      </c>
      <c r="P91" s="431"/>
      <c r="Q91" s="431"/>
      <c r="R91" s="434">
        <f t="shared" si="8"/>
        <v>0</v>
      </c>
      <c r="S91" s="313"/>
      <c r="U91" s="178" t="str">
        <f>IF(AND(O91&lt;&gt;0,S91=0),"ERROR",IF(ISERROR(O91/S91),"OK",IF(AND(O91/S91&lt;=Index!$G$142,O91/S91&gt;=Index!$F$142),"OK","ERROR")))</f>
        <v>OK</v>
      </c>
      <c r="W91" s="431"/>
      <c r="X91" s="431"/>
      <c r="Y91" s="434">
        <f t="shared" si="9"/>
        <v>0</v>
      </c>
      <c r="Z91" s="431"/>
      <c r="AA91" s="431"/>
      <c r="AB91" s="434">
        <f t="shared" si="10"/>
        <v>0</v>
      </c>
      <c r="AC91" s="313"/>
      <c r="AE91" s="178" t="str">
        <f>IF(AND(Y91&lt;&gt;0,AC91=0),"ERROR",IF(ISERROR(Y91/AC91),"OK",IF(AND(Y91/AC91&lt;=Index!$G$142,Y91/AC91&gt;=Index!$F$142),"OK","ERROR")))</f>
        <v>OK</v>
      </c>
      <c r="AF91" s="16"/>
      <c r="AI91" s="5">
        <v>13</v>
      </c>
      <c r="AJ91" s="343" t="str">
        <f t="shared" si="11"/>
        <v>OK</v>
      </c>
      <c r="AK91" s="343" t="str">
        <f t="shared" si="12"/>
        <v>OK</v>
      </c>
      <c r="AL91" s="337" t="str">
        <f t="shared" si="13"/>
        <v>OK</v>
      </c>
    </row>
    <row r="92" spans="2:38" ht="10.15" customHeight="1">
      <c r="B92" s="15"/>
      <c r="D92" s="314">
        <v>14</v>
      </c>
      <c r="E92" s="256" t="s">
        <v>505</v>
      </c>
      <c r="G92" s="431"/>
      <c r="H92" s="431"/>
      <c r="I92" s="313"/>
      <c r="K92" s="178" t="str">
        <f>IF(AND(G92&lt;&gt;0,I92=0),"ERROR",IF(ISERROR(G92/I92),"OK",IF(AND(G92/I92&lt;=Index!$G$143,G92/I92&gt;=Index!$F$143),"OK","ERROR")))</f>
        <v>OK</v>
      </c>
      <c r="M92" s="431"/>
      <c r="N92" s="431"/>
      <c r="O92" s="434">
        <f t="shared" si="7"/>
        <v>0</v>
      </c>
      <c r="P92" s="431"/>
      <c r="Q92" s="431"/>
      <c r="R92" s="434">
        <f t="shared" si="8"/>
        <v>0</v>
      </c>
      <c r="S92" s="313"/>
      <c r="U92" s="178" t="str">
        <f>IF(AND(O92&lt;&gt;0,S92=0),"ERROR",IF(ISERROR(O92/S92),"OK",IF(AND(O92/S92&lt;=Index!$G$143,O92/S92&gt;=Index!$F$143),"OK","ERROR")))</f>
        <v>OK</v>
      </c>
      <c r="W92" s="431"/>
      <c r="X92" s="431"/>
      <c r="Y92" s="434">
        <f t="shared" si="9"/>
        <v>0</v>
      </c>
      <c r="Z92" s="431"/>
      <c r="AA92" s="431"/>
      <c r="AB92" s="434">
        <f t="shared" si="10"/>
        <v>0</v>
      </c>
      <c r="AC92" s="313"/>
      <c r="AE92" s="178" t="str">
        <f>IF(AND(Y92&lt;&gt;0,AC92=0),"ERROR",IF(ISERROR(Y92/AC92),"OK",IF(AND(Y92/AC92&lt;=Index!$G$143,Y92/AC92&gt;=Index!$F$143),"OK","ERROR")))</f>
        <v>OK</v>
      </c>
      <c r="AF92" s="16"/>
      <c r="AI92" s="5">
        <v>14</v>
      </c>
      <c r="AJ92" s="343" t="str">
        <f t="shared" si="11"/>
        <v>OK</v>
      </c>
      <c r="AK92" s="343" t="str">
        <f t="shared" si="12"/>
        <v>OK</v>
      </c>
      <c r="AL92" s="337" t="str">
        <f t="shared" si="13"/>
        <v>OK</v>
      </c>
    </row>
    <row r="93" spans="2:38" ht="10.15" customHeight="1">
      <c r="B93" s="15"/>
      <c r="D93" s="314">
        <v>15</v>
      </c>
      <c r="E93" s="256" t="s">
        <v>506</v>
      </c>
      <c r="G93" s="431"/>
      <c r="H93" s="431"/>
      <c r="I93" s="313"/>
      <c r="K93" s="178" t="str">
        <f>IF(AND(G93&lt;&gt;0,I93=0),"ERROR",IF(ISERROR(G93/I93),"OK",IF(AND(G93/I93&lt;=Index!$G$144,G93/I93&gt;=Index!$F$144),"OK","ERROR")))</f>
        <v>OK</v>
      </c>
      <c r="M93" s="431"/>
      <c r="N93" s="431"/>
      <c r="O93" s="434">
        <f t="shared" si="7"/>
        <v>0</v>
      </c>
      <c r="P93" s="431"/>
      <c r="Q93" s="431"/>
      <c r="R93" s="434">
        <f t="shared" si="8"/>
        <v>0</v>
      </c>
      <c r="S93" s="313"/>
      <c r="U93" s="178" t="str">
        <f>IF(AND(O93&lt;&gt;0,S93=0),"ERROR",IF(ISERROR(O93/S93),"OK",IF(AND(O93/S93&lt;=Index!$G$144,O93/S93&gt;=Index!$F$144),"OK","ERROR")))</f>
        <v>OK</v>
      </c>
      <c r="W93" s="431"/>
      <c r="X93" s="431"/>
      <c r="Y93" s="434">
        <f t="shared" si="9"/>
        <v>0</v>
      </c>
      <c r="Z93" s="431"/>
      <c r="AA93" s="431"/>
      <c r="AB93" s="434">
        <f t="shared" si="10"/>
        <v>0</v>
      </c>
      <c r="AC93" s="313"/>
      <c r="AE93" s="178" t="str">
        <f>IF(AND(Y93&lt;&gt;0,AC93=0),"ERROR",IF(ISERROR(Y93/AC93),"OK",IF(AND(Y93/AC93&lt;=Index!$G$144,Y93/AC93&gt;=Index!$F$144),"OK","ERROR")))</f>
        <v>OK</v>
      </c>
      <c r="AF93" s="16"/>
      <c r="AI93" s="5">
        <v>15</v>
      </c>
      <c r="AJ93" s="343" t="str">
        <f t="shared" si="11"/>
        <v>OK</v>
      </c>
      <c r="AK93" s="343" t="str">
        <f t="shared" si="12"/>
        <v>OK</v>
      </c>
      <c r="AL93" s="337" t="str">
        <f t="shared" si="13"/>
        <v>OK</v>
      </c>
    </row>
    <row r="94" spans="2:38" ht="10.15" customHeight="1">
      <c r="B94" s="15"/>
      <c r="D94" s="314">
        <v>16</v>
      </c>
      <c r="E94" s="256" t="s">
        <v>507</v>
      </c>
      <c r="G94" s="431"/>
      <c r="H94" s="431"/>
      <c r="I94" s="313"/>
      <c r="K94" s="178" t="str">
        <f>IF(AND(G94&lt;&gt;0,I94=0),"ERROR",IF(ISERROR(G94/I94),"OK",IF(AND(G94/I94&lt;=Index!$G$145,G94/I94&gt;=Index!$F$145),"OK","ERROR")))</f>
        <v>OK</v>
      </c>
      <c r="M94" s="431"/>
      <c r="N94" s="431"/>
      <c r="O94" s="434">
        <f t="shared" si="7"/>
        <v>0</v>
      </c>
      <c r="P94" s="431"/>
      <c r="Q94" s="431"/>
      <c r="R94" s="434">
        <f t="shared" si="8"/>
        <v>0</v>
      </c>
      <c r="S94" s="313"/>
      <c r="U94" s="178" t="str">
        <f>IF(AND(O94&lt;&gt;0,S94=0),"ERROR",IF(ISERROR(O94/S94),"OK",IF(AND(O94/S94&lt;=Index!$G$145,O94/S94&gt;=Index!$F$145),"OK","ERROR")))</f>
        <v>OK</v>
      </c>
      <c r="W94" s="431"/>
      <c r="X94" s="431"/>
      <c r="Y94" s="434">
        <f t="shared" si="9"/>
        <v>0</v>
      </c>
      <c r="Z94" s="431"/>
      <c r="AA94" s="431"/>
      <c r="AB94" s="434">
        <f t="shared" si="10"/>
        <v>0</v>
      </c>
      <c r="AC94" s="313"/>
      <c r="AE94" s="178" t="str">
        <f>IF(AND(Y94&lt;&gt;0,AC94=0),"ERROR",IF(ISERROR(Y94/AC94),"OK",IF(AND(Y94/AC94&lt;=Index!$G$145,Y94/AC94&gt;=Index!$F$145),"OK","ERROR")))</f>
        <v>OK</v>
      </c>
      <c r="AF94" s="16"/>
      <c r="AI94" s="5">
        <v>16</v>
      </c>
      <c r="AJ94" s="343" t="str">
        <f t="shared" si="11"/>
        <v>OK</v>
      </c>
      <c r="AK94" s="343" t="str">
        <f t="shared" si="12"/>
        <v>OK</v>
      </c>
      <c r="AL94" s="337" t="str">
        <f t="shared" si="13"/>
        <v>OK</v>
      </c>
    </row>
    <row r="95" spans="2:38" ht="10.15" customHeight="1">
      <c r="B95" s="15"/>
      <c r="D95" s="314">
        <v>17</v>
      </c>
      <c r="E95" s="256" t="s">
        <v>508</v>
      </c>
      <c r="G95" s="431"/>
      <c r="H95" s="431"/>
      <c r="I95" s="313"/>
      <c r="K95" s="178" t="str">
        <f>IF(AND(G95&lt;&gt;0,I95=0),"ERROR",IF(ISERROR(G95/I95),"OK",IF(AND(G95/I95&lt;=Index!$G$146,G95/I95&gt;=Index!$F$146),"OK","ERROR")))</f>
        <v>OK</v>
      </c>
      <c r="M95" s="431"/>
      <c r="N95" s="431"/>
      <c r="O95" s="434">
        <f t="shared" si="7"/>
        <v>0</v>
      </c>
      <c r="P95" s="431"/>
      <c r="Q95" s="431"/>
      <c r="R95" s="434">
        <f t="shared" si="8"/>
        <v>0</v>
      </c>
      <c r="S95" s="313"/>
      <c r="U95" s="178" t="str">
        <f>IF(AND(O95&lt;&gt;0,S95=0),"ERROR",IF(ISERROR(O95/S95),"OK",IF(AND(O95/S95&lt;=Index!$G$146,O95/S95&gt;=Index!$F$146),"OK","ERROR")))</f>
        <v>OK</v>
      </c>
      <c r="W95" s="431"/>
      <c r="X95" s="431"/>
      <c r="Y95" s="434">
        <f t="shared" si="9"/>
        <v>0</v>
      </c>
      <c r="Z95" s="431"/>
      <c r="AA95" s="431"/>
      <c r="AB95" s="434">
        <f t="shared" si="10"/>
        <v>0</v>
      </c>
      <c r="AC95" s="313"/>
      <c r="AE95" s="178" t="str">
        <f>IF(AND(Y95&lt;&gt;0,AC95=0),"ERROR",IF(ISERROR(Y95/AC95),"OK",IF(AND(Y95/AC95&lt;=Index!$G$146,Y95/AC95&gt;=Index!$F$146),"OK","ERROR")))</f>
        <v>OK</v>
      </c>
      <c r="AF95" s="16"/>
      <c r="AI95" s="5">
        <v>17</v>
      </c>
      <c r="AJ95" s="343" t="str">
        <f t="shared" si="11"/>
        <v>OK</v>
      </c>
      <c r="AK95" s="343" t="str">
        <f t="shared" si="12"/>
        <v>OK</v>
      </c>
      <c r="AL95" s="337" t="str">
        <f t="shared" si="13"/>
        <v>OK</v>
      </c>
    </row>
    <row r="96" spans="2:38" ht="10.15" customHeight="1">
      <c r="B96" s="15"/>
      <c r="D96" s="314">
        <v>18</v>
      </c>
      <c r="E96" s="256" t="s">
        <v>509</v>
      </c>
      <c r="G96" s="431"/>
      <c r="H96" s="431"/>
      <c r="I96" s="313"/>
      <c r="K96" s="178" t="str">
        <f>IF(AND(G96&lt;&gt;0,I96=0),"ERROR",IF(ISERROR(G96/I96),"OK",IF(AND(G96/I96&lt;=Index!$G$147,G96/I96&gt;=Index!$F$147),"OK","ERROR")))</f>
        <v>OK</v>
      </c>
      <c r="M96" s="431"/>
      <c r="N96" s="431"/>
      <c r="O96" s="434">
        <f t="shared" si="7"/>
        <v>0</v>
      </c>
      <c r="P96" s="431"/>
      <c r="Q96" s="431"/>
      <c r="R96" s="434">
        <f t="shared" si="8"/>
        <v>0</v>
      </c>
      <c r="S96" s="313"/>
      <c r="U96" s="178" t="str">
        <f>IF(AND(O96&lt;&gt;0,S96=0),"ERROR",IF(ISERROR(O96/S96),"OK",IF(AND(O96/S96&lt;=Index!$G$147,O96/S96&gt;=Index!$F$147),"OK","ERROR")))</f>
        <v>OK</v>
      </c>
      <c r="W96" s="431"/>
      <c r="X96" s="431"/>
      <c r="Y96" s="434">
        <f t="shared" si="9"/>
        <v>0</v>
      </c>
      <c r="Z96" s="431"/>
      <c r="AA96" s="431"/>
      <c r="AB96" s="434">
        <f t="shared" si="10"/>
        <v>0</v>
      </c>
      <c r="AC96" s="313"/>
      <c r="AE96" s="178" t="str">
        <f>IF(AND(Y96&lt;&gt;0,AC96=0),"ERROR",IF(ISERROR(Y96/AC96),"OK",IF(AND(Y96/AC96&lt;=Index!$G$147,Y96/AC96&gt;=Index!$F$147),"OK","ERROR")))</f>
        <v>OK</v>
      </c>
      <c r="AF96" s="16"/>
      <c r="AI96" s="5">
        <v>18</v>
      </c>
      <c r="AJ96" s="343" t="str">
        <f t="shared" si="11"/>
        <v>OK</v>
      </c>
      <c r="AK96" s="343" t="str">
        <f t="shared" si="12"/>
        <v>OK</v>
      </c>
      <c r="AL96" s="337" t="str">
        <f t="shared" si="13"/>
        <v>OK</v>
      </c>
    </row>
    <row r="97" spans="1:40" ht="10.15" customHeight="1">
      <c r="B97" s="15"/>
      <c r="D97" s="314">
        <v>19</v>
      </c>
      <c r="E97" s="256" t="s">
        <v>510</v>
      </c>
      <c r="G97" s="431"/>
      <c r="H97" s="431"/>
      <c r="I97" s="313"/>
      <c r="K97" s="178" t="str">
        <f>IF(AND(G97&lt;&gt;0,I97=0),"ERROR",IF(ISERROR(G97/I97),"OK",IF(AND(G97/I97&lt;=Index!$G$148,G97/I97&gt;=Index!$F$148),"OK","ERROR")))</f>
        <v>OK</v>
      </c>
      <c r="M97" s="431"/>
      <c r="N97" s="431"/>
      <c r="O97" s="434">
        <f t="shared" si="7"/>
        <v>0</v>
      </c>
      <c r="P97" s="431"/>
      <c r="Q97" s="431"/>
      <c r="R97" s="434">
        <f t="shared" si="8"/>
        <v>0</v>
      </c>
      <c r="S97" s="313"/>
      <c r="U97" s="178" t="str">
        <f>IF(AND(O97&lt;&gt;0,S97=0),"ERROR",IF(ISERROR(O97/S97),"OK",IF(AND(O97/S97&lt;=Index!$G$148,O97/S97&gt;=Index!$F$148),"OK","ERROR")))</f>
        <v>OK</v>
      </c>
      <c r="W97" s="431"/>
      <c r="X97" s="431"/>
      <c r="Y97" s="434">
        <f t="shared" si="9"/>
        <v>0</v>
      </c>
      <c r="Z97" s="431"/>
      <c r="AA97" s="431"/>
      <c r="AB97" s="434">
        <f t="shared" si="10"/>
        <v>0</v>
      </c>
      <c r="AC97" s="313"/>
      <c r="AE97" s="178" t="str">
        <f>IF(AND(Y97&lt;&gt;0,AC97=0),"ERROR",IF(ISERROR(Y97/AC97),"OK",IF(AND(Y97/AC97&lt;=Index!$G$148,Y97/AC97&gt;=Index!$F$148),"OK","ERROR")))</f>
        <v>OK</v>
      </c>
      <c r="AF97" s="16"/>
      <c r="AI97" s="5">
        <v>19</v>
      </c>
      <c r="AJ97" s="343" t="str">
        <f t="shared" si="11"/>
        <v>OK</v>
      </c>
      <c r="AK97" s="343" t="str">
        <f t="shared" si="12"/>
        <v>OK</v>
      </c>
      <c r="AL97" s="337" t="str">
        <f t="shared" si="13"/>
        <v>OK</v>
      </c>
    </row>
    <row r="98" spans="1:40" ht="10.15" customHeight="1">
      <c r="B98" s="15"/>
      <c r="D98" s="314">
        <v>20</v>
      </c>
      <c r="E98" s="256" t="s">
        <v>511</v>
      </c>
      <c r="G98" s="431"/>
      <c r="H98" s="431"/>
      <c r="I98" s="313"/>
      <c r="K98" s="178" t="str">
        <f>IF(AND(G98&lt;&gt;0,I98=0),"ERROR",IF(ISERROR(G98/I98),"OK",IF(AND(G98/I98&lt;=Index!$G$149,G98/I98&gt;=Index!$F$149),"OK","ERROR")))</f>
        <v>OK</v>
      </c>
      <c r="M98" s="431"/>
      <c r="N98" s="431"/>
      <c r="O98" s="434">
        <f t="shared" si="7"/>
        <v>0</v>
      </c>
      <c r="P98" s="431"/>
      <c r="Q98" s="431"/>
      <c r="R98" s="434">
        <f t="shared" si="8"/>
        <v>0</v>
      </c>
      <c r="S98" s="313"/>
      <c r="U98" s="178" t="str">
        <f>IF(AND(O98&lt;&gt;0,S98=0),"ERROR",IF(ISERROR(O98/S98),"OK",IF(AND(O98/S98&lt;=Index!$G$149,O98/S98&gt;=Index!$F$149),"OK","ERROR")))</f>
        <v>OK</v>
      </c>
      <c r="W98" s="431"/>
      <c r="X98" s="431"/>
      <c r="Y98" s="434">
        <f t="shared" si="9"/>
        <v>0</v>
      </c>
      <c r="Z98" s="431"/>
      <c r="AA98" s="431"/>
      <c r="AB98" s="434">
        <f t="shared" si="10"/>
        <v>0</v>
      </c>
      <c r="AC98" s="313"/>
      <c r="AE98" s="178" t="str">
        <f>IF(AND(Y98&lt;&gt;0,AC98=0),"ERROR",IF(ISERROR(Y98/AC98),"OK",IF(AND(Y98/AC98&lt;=Index!$G$149,Y98/AC98&gt;=Index!$F$149),"OK","ERROR")))</f>
        <v>OK</v>
      </c>
      <c r="AF98" s="16"/>
      <c r="AI98" s="5">
        <v>20</v>
      </c>
      <c r="AJ98" s="343" t="str">
        <f t="shared" si="11"/>
        <v>OK</v>
      </c>
      <c r="AK98" s="343" t="str">
        <f t="shared" si="12"/>
        <v>OK</v>
      </c>
      <c r="AL98" s="337" t="str">
        <f t="shared" si="13"/>
        <v>OK</v>
      </c>
    </row>
    <row r="99" spans="1:40" ht="10.15" customHeight="1">
      <c r="B99" s="15"/>
      <c r="D99" s="314">
        <v>21</v>
      </c>
      <c r="E99" s="256" t="s">
        <v>512</v>
      </c>
      <c r="G99" s="431"/>
      <c r="H99" s="431"/>
      <c r="I99" s="313"/>
      <c r="K99" s="178" t="str">
        <f>IF(AND(G99&lt;&gt;0,I99=0),"ERROR",IF(ISERROR(G99/I99),"OK",IF(AND(G99/I99&lt;=Index!$G$150,G99/I99&gt;=Index!$F$150),"OK","ERROR")))</f>
        <v>OK</v>
      </c>
      <c r="M99" s="431"/>
      <c r="N99" s="431"/>
      <c r="O99" s="434">
        <f t="shared" si="7"/>
        <v>0</v>
      </c>
      <c r="P99" s="431"/>
      <c r="Q99" s="431"/>
      <c r="R99" s="434">
        <f t="shared" si="8"/>
        <v>0</v>
      </c>
      <c r="S99" s="313"/>
      <c r="U99" s="178" t="str">
        <f>IF(AND(O99&lt;&gt;0,S99=0),"ERROR",IF(ISERROR(O99/S99),"OK",IF(AND(O99/S99&lt;=Index!$G$150,O99/S99&gt;=Index!$F$150),"OK","ERROR")))</f>
        <v>OK</v>
      </c>
      <c r="W99" s="431"/>
      <c r="X99" s="431"/>
      <c r="Y99" s="434">
        <f t="shared" si="9"/>
        <v>0</v>
      </c>
      <c r="Z99" s="431"/>
      <c r="AA99" s="431"/>
      <c r="AB99" s="434">
        <f t="shared" si="10"/>
        <v>0</v>
      </c>
      <c r="AC99" s="313"/>
      <c r="AE99" s="178" t="str">
        <f>IF(AND(Y99&lt;&gt;0,AC99=0),"ERROR",IF(ISERROR(Y99/AC99),"OK",IF(AND(Y99/AC99&lt;=Index!$G$150,Y99/AC99&gt;=Index!$F$150),"OK","ERROR")))</f>
        <v>OK</v>
      </c>
      <c r="AF99" s="16"/>
      <c r="AI99" s="5">
        <v>21</v>
      </c>
      <c r="AJ99" s="343" t="str">
        <f t="shared" si="11"/>
        <v>OK</v>
      </c>
      <c r="AK99" s="343" t="str">
        <f t="shared" si="12"/>
        <v>OK</v>
      </c>
      <c r="AL99" s="337" t="str">
        <f t="shared" si="13"/>
        <v>OK</v>
      </c>
    </row>
    <row r="100" spans="1:40" ht="10.15" customHeight="1">
      <c r="B100" s="15"/>
      <c r="D100" s="314">
        <v>22</v>
      </c>
      <c r="E100" s="256" t="s">
        <v>513</v>
      </c>
      <c r="G100" s="431"/>
      <c r="H100" s="431"/>
      <c r="I100" s="313"/>
      <c r="K100" s="178" t="str">
        <f>IF(AND(G100&lt;&gt;0,I100=0),"ERROR",IF(ISERROR(G100/I100),"OK",IF(AND(G100/I100&lt;=Index!$G$151,G100/I100&gt;=Index!$F$151),"OK","ERROR")))</f>
        <v>OK</v>
      </c>
      <c r="M100" s="431"/>
      <c r="N100" s="431"/>
      <c r="O100" s="434">
        <f t="shared" si="7"/>
        <v>0</v>
      </c>
      <c r="P100" s="431"/>
      <c r="Q100" s="431"/>
      <c r="R100" s="434">
        <f t="shared" si="8"/>
        <v>0</v>
      </c>
      <c r="S100" s="313"/>
      <c r="U100" s="178" t="str">
        <f>IF(AND(O100&lt;&gt;0,S100=0),"ERROR",IF(ISERROR(O100/S100),"OK",IF(AND(O100/S100&lt;=Index!$G$151,O100/S100&gt;=Index!$F$151),"OK","ERROR")))</f>
        <v>OK</v>
      </c>
      <c r="W100" s="431"/>
      <c r="X100" s="431"/>
      <c r="Y100" s="434">
        <f t="shared" si="9"/>
        <v>0</v>
      </c>
      <c r="Z100" s="431"/>
      <c r="AA100" s="431"/>
      <c r="AB100" s="434">
        <f t="shared" si="10"/>
        <v>0</v>
      </c>
      <c r="AC100" s="313"/>
      <c r="AE100" s="178" t="str">
        <f>IF(AND(Y100&lt;&gt;0,AC100=0),"ERROR",IF(ISERROR(Y100/AC100),"OK",IF(AND(Y100/AC100&lt;=Index!$G$151,Y100/AC100&gt;=Index!$F$151),"OK","ERROR")))</f>
        <v>OK</v>
      </c>
      <c r="AF100" s="16"/>
      <c r="AI100" s="5">
        <v>22</v>
      </c>
      <c r="AJ100" s="343" t="str">
        <f t="shared" si="11"/>
        <v>OK</v>
      </c>
      <c r="AK100" s="343" t="str">
        <f t="shared" si="12"/>
        <v>OK</v>
      </c>
      <c r="AL100" s="337" t="str">
        <f t="shared" si="13"/>
        <v>OK</v>
      </c>
    </row>
    <row r="101" spans="1:40" ht="10.15" customHeight="1">
      <c r="B101" s="15"/>
      <c r="D101" s="312">
        <v>23</v>
      </c>
      <c r="E101" s="254" t="s">
        <v>514</v>
      </c>
      <c r="G101" s="432"/>
      <c r="H101" s="432"/>
      <c r="I101" s="311"/>
      <c r="K101" s="180" t="str">
        <f>IF(AND(G101&lt;&gt;0,I101=0),"ERROR",IF(ISERROR(G101/I101),"OK",IF(G101/I101&gt;=Index!$F$152,"OK","ERROR")))</f>
        <v>OK</v>
      </c>
      <c r="M101" s="432"/>
      <c r="N101" s="432"/>
      <c r="O101" s="435">
        <f t="shared" si="7"/>
        <v>0</v>
      </c>
      <c r="P101" s="432"/>
      <c r="Q101" s="432"/>
      <c r="R101" s="435">
        <f t="shared" si="8"/>
        <v>0</v>
      </c>
      <c r="S101" s="311"/>
      <c r="U101" s="180" t="str">
        <f>IF(AND(O101&lt;&gt;0,S101=0),"ERROR",IF(ISERROR(O101/S101),"OK",IF(O101/S101&gt;=Index!$F$152,"OK","ERROR")))</f>
        <v>OK</v>
      </c>
      <c r="W101" s="432"/>
      <c r="X101" s="432"/>
      <c r="Y101" s="435">
        <f t="shared" si="9"/>
        <v>0</v>
      </c>
      <c r="Z101" s="432"/>
      <c r="AA101" s="432"/>
      <c r="AB101" s="435">
        <f t="shared" si="10"/>
        <v>0</v>
      </c>
      <c r="AC101" s="311"/>
      <c r="AE101" s="180" t="str">
        <f>IF(AND(Y101&lt;&gt;0,AC101=0),"ERROR",IF(ISERROR(Y101/AC101),"OK",IF(Y101/AC101&gt;=Index!$F$152,"OK","ERROR")))</f>
        <v>OK</v>
      </c>
      <c r="AF101" s="16"/>
      <c r="AI101" s="5">
        <v>23</v>
      </c>
      <c r="AJ101" s="343" t="str">
        <f t="shared" si="11"/>
        <v>OK</v>
      </c>
      <c r="AK101" s="343" t="str">
        <f t="shared" si="12"/>
        <v>OK</v>
      </c>
      <c r="AL101" s="337" t="str">
        <f t="shared" si="13"/>
        <v>OK</v>
      </c>
    </row>
    <row r="102" spans="1:40" ht="10.15" customHeight="1">
      <c r="B102" s="15"/>
      <c r="D102" s="310" t="s">
        <v>86</v>
      </c>
      <c r="E102" s="250" t="s">
        <v>401</v>
      </c>
      <c r="G102" s="433">
        <f>SUM(G78:G101)</f>
        <v>0</v>
      </c>
      <c r="H102" s="433">
        <f>SUM(H78:H101)</f>
        <v>0</v>
      </c>
      <c r="I102" s="372">
        <f>SUM(I78:I101)</f>
        <v>0</v>
      </c>
      <c r="M102" s="433">
        <f>SUM(M78:M101)</f>
        <v>0</v>
      </c>
      <c r="N102" s="433">
        <f>SUM(N78:N101)</f>
        <v>0</v>
      </c>
      <c r="O102" s="433">
        <f t="shared" si="7"/>
        <v>0</v>
      </c>
      <c r="P102" s="433">
        <f>SUM(P78:P101)</f>
        <v>0</v>
      </c>
      <c r="Q102" s="433">
        <f>SUM(Q78:Q101)</f>
        <v>0</v>
      </c>
      <c r="R102" s="433">
        <f t="shared" si="8"/>
        <v>0</v>
      </c>
      <c r="S102" s="372">
        <f>SUM(S78:S101)</f>
        <v>0</v>
      </c>
      <c r="W102" s="433">
        <f>SUM(W78:W101)</f>
        <v>0</v>
      </c>
      <c r="X102" s="433">
        <f>SUM(X78:X101)</f>
        <v>0</v>
      </c>
      <c r="Y102" s="433">
        <f t="shared" si="9"/>
        <v>0</v>
      </c>
      <c r="Z102" s="433">
        <f>SUM(Z78:Z101)</f>
        <v>0</v>
      </c>
      <c r="AA102" s="433">
        <f>SUM(AA78:AA101)</f>
        <v>0</v>
      </c>
      <c r="AB102" s="433">
        <f t="shared" si="10"/>
        <v>0</v>
      </c>
      <c r="AC102" s="372">
        <f>SUM(AC78:AC101)</f>
        <v>0</v>
      </c>
      <c r="AF102" s="16"/>
    </row>
    <row r="103" spans="1:40" ht="10.15" customHeight="1">
      <c r="B103" s="15"/>
      <c r="D103" s="8"/>
      <c r="E103" s="8"/>
      <c r="G103" s="374"/>
      <c r="H103" s="374"/>
      <c r="I103" s="375"/>
      <c r="M103" s="374"/>
      <c r="N103" s="374"/>
      <c r="O103" s="374"/>
      <c r="P103" s="374"/>
      <c r="Q103" s="374"/>
      <c r="R103" s="374"/>
      <c r="S103" s="375"/>
      <c r="W103" s="374"/>
      <c r="X103" s="374"/>
      <c r="Y103" s="374"/>
      <c r="Z103" s="374"/>
      <c r="AA103" s="374"/>
      <c r="AB103" s="374"/>
      <c r="AC103" s="375"/>
      <c r="AF103" s="16"/>
    </row>
    <row r="104" spans="1:40" ht="10.15" customHeight="1">
      <c r="B104" s="15"/>
      <c r="D104" s="309" t="s">
        <v>515</v>
      </c>
      <c r="E104" s="308"/>
      <c r="G104" s="307" t="str">
        <f>IF(ABS(G102-G1_Overall!G91)&lt;1,"OK","ERROR")</f>
        <v>OK</v>
      </c>
      <c r="H104" s="307" t="str">
        <f>IF(ABS(H102-G1_Overall!H91)&lt;1,"OK","ERROR")</f>
        <v>OK</v>
      </c>
      <c r="I104" s="306"/>
      <c r="M104" s="306"/>
      <c r="N104" s="307" t="str">
        <f>IF(ABS(N102-G1_Overall!G91)&lt;1,"OK","ERROR")</f>
        <v>OK</v>
      </c>
      <c r="O104" s="306"/>
      <c r="P104" s="306"/>
      <c r="Q104" s="307" t="str">
        <f>IF(ABS(Q102-G1_Overall!H91)&lt;1,"OK","ERROR")</f>
        <v>OK</v>
      </c>
      <c r="R104" s="306"/>
      <c r="S104" s="306"/>
      <c r="W104" s="304"/>
      <c r="X104" s="305"/>
      <c r="Y104" s="304"/>
      <c r="Z104" s="304"/>
      <c r="AA104" s="305"/>
      <c r="AB104" s="304"/>
      <c r="AC104" s="304"/>
      <c r="AF104" s="16"/>
      <c r="AI104" s="373" t="s">
        <v>516</v>
      </c>
      <c r="AJ104" s="343" t="str">
        <f>G104</f>
        <v>OK</v>
      </c>
      <c r="AK104" s="343" t="str">
        <f>H104</f>
        <v>OK</v>
      </c>
      <c r="AL104" s="343" t="str">
        <f>N104</f>
        <v>OK</v>
      </c>
      <c r="AM104" s="343" t="str">
        <f>Q104</f>
        <v>OK</v>
      </c>
    </row>
    <row r="105" spans="1:40" ht="10.15" customHeight="1">
      <c r="B105" s="15"/>
      <c r="D105" s="309" t="s">
        <v>567</v>
      </c>
      <c r="E105" s="308"/>
      <c r="G105" s="305"/>
      <c r="H105" s="305"/>
      <c r="I105" s="304"/>
      <c r="M105" s="306"/>
      <c r="N105" s="307" t="str">
        <f>IF(G102=N102,"OK","ERROR")</f>
        <v>OK</v>
      </c>
      <c r="O105" s="306"/>
      <c r="P105" s="306"/>
      <c r="Q105" s="307" t="str">
        <f>IF(H102=Q102,"OK","ERROR")</f>
        <v>OK</v>
      </c>
      <c r="R105" s="307" t="str">
        <f>IF(O102&gt;=R102,"OK","ERROR")</f>
        <v>OK</v>
      </c>
      <c r="S105" s="307" t="str">
        <f>IF(I102=S102,"OK","ERROR")</f>
        <v>OK</v>
      </c>
      <c r="W105" s="304"/>
      <c r="X105" s="305"/>
      <c r="Y105" s="304"/>
      <c r="Z105" s="304"/>
      <c r="AA105" s="305"/>
      <c r="AB105" s="304"/>
      <c r="AC105" s="304"/>
      <c r="AF105" s="16"/>
      <c r="AI105" s="373" t="s">
        <v>568</v>
      </c>
      <c r="AJ105" s="343" t="str">
        <f>N105</f>
        <v>OK</v>
      </c>
      <c r="AK105" s="343" t="str">
        <f>Q105</f>
        <v>OK</v>
      </c>
      <c r="AL105" s="343" t="str">
        <f>R105</f>
        <v>OK</v>
      </c>
      <c r="AM105" s="343" t="str">
        <f>S105</f>
        <v>OK</v>
      </c>
    </row>
    <row r="106" spans="1:40" ht="10.15" customHeight="1">
      <c r="B106" s="15"/>
      <c r="D106" s="8"/>
      <c r="E106" s="8"/>
      <c r="G106" s="374"/>
      <c r="H106" s="374"/>
      <c r="I106" s="375"/>
      <c r="M106" s="374"/>
      <c r="N106" s="374"/>
      <c r="O106" s="374"/>
      <c r="P106" s="374"/>
      <c r="Q106" s="374"/>
      <c r="R106" s="374"/>
      <c r="S106" s="375"/>
      <c r="W106" s="374"/>
      <c r="X106" s="374"/>
      <c r="Y106" s="374"/>
      <c r="Z106" s="374"/>
      <c r="AA106" s="374"/>
      <c r="AB106" s="374"/>
      <c r="AC106" s="375"/>
      <c r="AF106" s="16"/>
    </row>
    <row r="107" spans="1:40" ht="10.15" customHeight="1">
      <c r="B107" s="15"/>
      <c r="C107" s="298">
        <v>3</v>
      </c>
      <c r="D107" s="299" t="s">
        <v>517</v>
      </c>
      <c r="E107" s="299"/>
      <c r="F107" s="299"/>
      <c r="G107" s="299"/>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16"/>
      <c r="AG107" s="368"/>
      <c r="AH107" s="341"/>
      <c r="AI107" s="341"/>
      <c r="AJ107" s="341"/>
      <c r="AK107" s="341"/>
      <c r="AL107" s="341"/>
      <c r="AM107" s="341"/>
      <c r="AN107" s="341"/>
    </row>
    <row r="108" spans="1:40" ht="10.15" customHeight="1">
      <c r="B108" s="15"/>
      <c r="AF108" s="16"/>
    </row>
    <row r="109" spans="1:40" s="340" customFormat="1" ht="10.15" customHeight="1">
      <c r="A109" s="260"/>
      <c r="B109" s="262"/>
      <c r="C109" s="260"/>
      <c r="D109" s="260"/>
      <c r="E109" s="260"/>
      <c r="F109" s="260"/>
      <c r="G109" s="565" t="s">
        <v>613</v>
      </c>
      <c r="H109" s="566"/>
      <c r="I109" s="567"/>
      <c r="J109" s="302"/>
      <c r="K109" s="302"/>
      <c r="L109" s="302"/>
      <c r="M109" s="565" t="s">
        <v>614</v>
      </c>
      <c r="N109" s="566"/>
      <c r="O109" s="566"/>
      <c r="P109" s="566"/>
      <c r="Q109" s="566"/>
      <c r="R109" s="566"/>
      <c r="S109" s="567"/>
      <c r="T109" s="264"/>
      <c r="U109" s="264"/>
      <c r="V109" s="264"/>
      <c r="W109" s="565" t="s">
        <v>615</v>
      </c>
      <c r="X109" s="566"/>
      <c r="Y109" s="566"/>
      <c r="Z109" s="566"/>
      <c r="AA109" s="566"/>
      <c r="AB109" s="566"/>
      <c r="AC109" s="567"/>
      <c r="AD109" s="264"/>
      <c r="AE109" s="264"/>
      <c r="AF109" s="261"/>
      <c r="AG109" s="260"/>
    </row>
    <row r="110" spans="1:40" s="340" customFormat="1" ht="10.15" customHeight="1">
      <c r="A110" s="260"/>
      <c r="B110" s="262"/>
      <c r="C110" s="260"/>
      <c r="D110" s="260"/>
      <c r="E110" s="260"/>
      <c r="F110" s="260"/>
      <c r="G110" s="565" t="s">
        <v>604</v>
      </c>
      <c r="H110" s="566"/>
      <c r="I110" s="567"/>
      <c r="J110" s="323"/>
      <c r="K110" s="323"/>
      <c r="L110" s="323"/>
      <c r="M110" s="571" t="s">
        <v>604</v>
      </c>
      <c r="N110" s="599"/>
      <c r="O110" s="599"/>
      <c r="P110" s="599"/>
      <c r="Q110" s="599"/>
      <c r="R110" s="599"/>
      <c r="S110" s="572"/>
      <c r="T110" s="260"/>
      <c r="U110" s="260"/>
      <c r="V110" s="260"/>
      <c r="W110" s="571" t="s">
        <v>605</v>
      </c>
      <c r="X110" s="599"/>
      <c r="Y110" s="599"/>
      <c r="Z110" s="599"/>
      <c r="AA110" s="599"/>
      <c r="AB110" s="599"/>
      <c r="AC110" s="572"/>
      <c r="AD110" s="264"/>
      <c r="AE110" s="264"/>
      <c r="AF110" s="261"/>
      <c r="AG110" s="260"/>
    </row>
    <row r="111" spans="1:40" s="340" customFormat="1" ht="10.15" customHeight="1">
      <c r="A111" s="260"/>
      <c r="B111" s="262"/>
      <c r="C111" s="260"/>
      <c r="D111" s="322" t="s">
        <v>406</v>
      </c>
      <c r="E111" s="321" t="s">
        <v>518</v>
      </c>
      <c r="F111" s="260"/>
      <c r="G111" s="263">
        <v>1</v>
      </c>
      <c r="H111" s="263">
        <v>2</v>
      </c>
      <c r="I111" s="263">
        <v>3</v>
      </c>
      <c r="J111" s="260"/>
      <c r="K111" s="260"/>
      <c r="L111" s="260"/>
      <c r="M111" s="263">
        <v>4</v>
      </c>
      <c r="N111" s="263">
        <v>5</v>
      </c>
      <c r="O111" s="263">
        <v>6</v>
      </c>
      <c r="P111" s="263">
        <v>7</v>
      </c>
      <c r="Q111" s="263">
        <v>8</v>
      </c>
      <c r="R111" s="263">
        <v>9</v>
      </c>
      <c r="S111" s="263">
        <v>10</v>
      </c>
      <c r="T111" s="260"/>
      <c r="U111" s="260"/>
      <c r="V111" s="260"/>
      <c r="W111" s="263">
        <v>11</v>
      </c>
      <c r="X111" s="263">
        <v>12</v>
      </c>
      <c r="Y111" s="263">
        <v>13</v>
      </c>
      <c r="Z111" s="263">
        <v>14</v>
      </c>
      <c r="AA111" s="263">
        <v>15</v>
      </c>
      <c r="AB111" s="263">
        <v>16</v>
      </c>
      <c r="AC111" s="263">
        <v>17</v>
      </c>
      <c r="AD111" s="260"/>
      <c r="AE111" s="260"/>
      <c r="AF111" s="261"/>
      <c r="AG111" s="260"/>
    </row>
    <row r="112" spans="1:40" s="340" customFormat="1" ht="20.45" customHeight="1">
      <c r="A112" s="260"/>
      <c r="B112" s="262"/>
      <c r="C112" s="260"/>
      <c r="D112" s="320" t="s">
        <v>405</v>
      </c>
      <c r="E112" s="319" t="s">
        <v>519</v>
      </c>
      <c r="F112" s="275"/>
      <c r="G112" s="245" t="s">
        <v>238</v>
      </c>
      <c r="H112" s="245" t="s">
        <v>239</v>
      </c>
      <c r="I112" s="245" t="s">
        <v>402</v>
      </c>
      <c r="J112" s="260"/>
      <c r="K112" s="245" t="s">
        <v>479</v>
      </c>
      <c r="L112" s="260"/>
      <c r="M112" s="245" t="s">
        <v>404</v>
      </c>
      <c r="N112" s="245" t="s">
        <v>238</v>
      </c>
      <c r="O112" s="245" t="s">
        <v>606</v>
      </c>
      <c r="P112" s="245" t="s">
        <v>403</v>
      </c>
      <c r="Q112" s="245" t="s">
        <v>239</v>
      </c>
      <c r="R112" s="245" t="s">
        <v>607</v>
      </c>
      <c r="S112" s="245" t="s">
        <v>402</v>
      </c>
      <c r="T112" s="260"/>
      <c r="U112" s="245" t="s">
        <v>479</v>
      </c>
      <c r="V112" s="260"/>
      <c r="W112" s="245" t="s">
        <v>608</v>
      </c>
      <c r="X112" s="245" t="s">
        <v>238</v>
      </c>
      <c r="Y112" s="245" t="s">
        <v>609</v>
      </c>
      <c r="Z112" s="245" t="s">
        <v>610</v>
      </c>
      <c r="AA112" s="245" t="s">
        <v>239</v>
      </c>
      <c r="AB112" s="245" t="s">
        <v>611</v>
      </c>
      <c r="AC112" s="245" t="s">
        <v>612</v>
      </c>
      <c r="AD112" s="260"/>
      <c r="AE112" s="245" t="s">
        <v>479</v>
      </c>
      <c r="AF112" s="261"/>
      <c r="AG112" s="260"/>
      <c r="AJ112" s="342" t="s">
        <v>488</v>
      </c>
      <c r="AK112" s="342" t="s">
        <v>489</v>
      </c>
      <c r="AL112" s="342" t="s">
        <v>490</v>
      </c>
    </row>
    <row r="113" spans="2:38" ht="20.45" customHeight="1">
      <c r="B113" s="15"/>
      <c r="D113" s="420" t="s">
        <v>670</v>
      </c>
      <c r="E113" s="421" t="s">
        <v>671</v>
      </c>
      <c r="F113" s="317"/>
      <c r="G113" s="369" t="s">
        <v>54</v>
      </c>
      <c r="H113" s="369" t="s">
        <v>54</v>
      </c>
      <c r="I113" s="369" t="s">
        <v>52</v>
      </c>
      <c r="J113" s="317"/>
      <c r="K113" s="318"/>
      <c r="L113" s="317"/>
      <c r="M113" s="369" t="s">
        <v>54</v>
      </c>
      <c r="N113" s="369" t="s">
        <v>54</v>
      </c>
      <c r="O113" s="369" t="s">
        <v>54</v>
      </c>
      <c r="P113" s="369" t="s">
        <v>54</v>
      </c>
      <c r="Q113" s="369" t="s">
        <v>54</v>
      </c>
      <c r="R113" s="369" t="s">
        <v>54</v>
      </c>
      <c r="S113" s="369" t="s">
        <v>52</v>
      </c>
      <c r="U113" s="370"/>
      <c r="W113" s="369" t="s">
        <v>54</v>
      </c>
      <c r="X113" s="369" t="s">
        <v>54</v>
      </c>
      <c r="Y113" s="369" t="s">
        <v>54</v>
      </c>
      <c r="Z113" s="369" t="s">
        <v>54</v>
      </c>
      <c r="AA113" s="369" t="s">
        <v>54</v>
      </c>
      <c r="AB113" s="369" t="s">
        <v>54</v>
      </c>
      <c r="AC113" s="369" t="s">
        <v>52</v>
      </c>
      <c r="AE113" s="370"/>
      <c r="AF113" s="16"/>
      <c r="AJ113" s="343"/>
      <c r="AK113" s="343"/>
    </row>
    <row r="114" spans="2:38" ht="10.15" customHeight="1">
      <c r="B114" s="15"/>
      <c r="F114" s="317"/>
      <c r="G114" s="429"/>
      <c r="H114" s="430"/>
      <c r="I114" s="316"/>
      <c r="J114" s="317"/>
      <c r="K114" s="318"/>
      <c r="L114" s="317"/>
      <c r="M114" s="429"/>
      <c r="N114" s="429"/>
      <c r="O114" s="429"/>
      <c r="P114" s="429"/>
      <c r="Q114" s="430"/>
      <c r="R114" s="430"/>
      <c r="S114" s="316"/>
      <c r="U114" s="100"/>
      <c r="W114" s="429"/>
      <c r="X114" s="429"/>
      <c r="Y114" s="429"/>
      <c r="Z114" s="429"/>
      <c r="AA114" s="430"/>
      <c r="AB114" s="430"/>
      <c r="AC114" s="316"/>
      <c r="AE114" s="100"/>
      <c r="AF114" s="16"/>
      <c r="AJ114" s="343"/>
      <c r="AK114" s="343"/>
    </row>
    <row r="115" spans="2:38" ht="10.15" customHeight="1">
      <c r="B115" s="15"/>
      <c r="D115" s="371">
        <v>0</v>
      </c>
      <c r="E115" s="315" t="s">
        <v>491</v>
      </c>
      <c r="F115" s="347"/>
      <c r="G115" s="431"/>
      <c r="H115" s="431"/>
      <c r="I115" s="313"/>
      <c r="K115" s="178" t="str">
        <f>IF(AND(G115&lt;&gt;0,I115=0),"ERROR",IF(ISERROR(G115/I115),"OK",IF(G115/I115&lt;=0,"OK","ERROR")))</f>
        <v>OK</v>
      </c>
      <c r="M115" s="431"/>
      <c r="N115" s="431"/>
      <c r="O115" s="434">
        <f>SUM(M115:N115)</f>
        <v>0</v>
      </c>
      <c r="P115" s="431"/>
      <c r="Q115" s="431"/>
      <c r="R115" s="434">
        <f>SUM(P115:Q115)</f>
        <v>0</v>
      </c>
      <c r="S115" s="313"/>
      <c r="U115" s="178" t="str">
        <f>IF(AND(O115&lt;&gt;0,S115=0),"ERROR",IF(ISERROR(O115/S115),"OK",IF(O115/S115&lt;=0,"OK","ERROR")))</f>
        <v>OK</v>
      </c>
      <c r="W115" s="431"/>
      <c r="X115" s="431"/>
      <c r="Y115" s="434">
        <f>SUM(W115:X115)</f>
        <v>0</v>
      </c>
      <c r="Z115" s="431"/>
      <c r="AA115" s="431"/>
      <c r="AB115" s="434">
        <f>SUM(Z115:AA115)</f>
        <v>0</v>
      </c>
      <c r="AC115" s="313"/>
      <c r="AE115" s="178" t="str">
        <f>IF(AND(Y115&lt;&gt;0,AC115=0),"ERROR",IF(ISERROR(Y115/AC115),"OK",IF(Y115/AC115&lt;=0,"OK","ERROR")))</f>
        <v>OK</v>
      </c>
      <c r="AF115" s="16"/>
      <c r="AI115" s="5">
        <v>0</v>
      </c>
      <c r="AJ115" s="343" t="str">
        <f>K115</f>
        <v>OK</v>
      </c>
      <c r="AK115" s="343" t="str">
        <f>U115</f>
        <v>OK</v>
      </c>
      <c r="AL115" s="337" t="str">
        <f>AE115</f>
        <v>OK</v>
      </c>
    </row>
    <row r="116" spans="2:38" ht="10.15" customHeight="1">
      <c r="B116" s="15"/>
      <c r="D116" s="314">
        <v>1</v>
      </c>
      <c r="E116" s="256" t="s">
        <v>492</v>
      </c>
      <c r="F116" s="347"/>
      <c r="G116" s="431"/>
      <c r="H116" s="431"/>
      <c r="I116" s="313"/>
      <c r="K116" s="178" t="str">
        <f>IF(AND(G116&lt;&gt;0,I116=0),"ERROR",IF(ISERROR(G116/I116),"OK",IF(AND(G116/I116&lt;=Index!$G$130,G116/I116&gt;=Index!$F$130),"OK","ERROR")))</f>
        <v>OK</v>
      </c>
      <c r="M116" s="431"/>
      <c r="N116" s="431"/>
      <c r="O116" s="434">
        <f t="shared" ref="O116:O139" si="14">SUM(M116:N116)</f>
        <v>0</v>
      </c>
      <c r="P116" s="431"/>
      <c r="Q116" s="431"/>
      <c r="R116" s="434">
        <f t="shared" ref="R116:R139" si="15">SUM(P116:Q116)</f>
        <v>0</v>
      </c>
      <c r="S116" s="313"/>
      <c r="U116" s="178" t="str">
        <f>IF(AND(O116&lt;&gt;0,S116=0),"ERROR",IF(ISERROR(O116/S116),"OK",IF(AND(O116/S116&lt;=Index!$G$130,O116/S116&gt;=Index!$F$130),"OK","ERROR")))</f>
        <v>OK</v>
      </c>
      <c r="W116" s="431"/>
      <c r="X116" s="431"/>
      <c r="Y116" s="434">
        <f t="shared" ref="Y116:Y139" si="16">SUM(W116:X116)</f>
        <v>0</v>
      </c>
      <c r="Z116" s="431"/>
      <c r="AA116" s="431"/>
      <c r="AB116" s="434">
        <f t="shared" ref="AB116:AB139" si="17">SUM(Z116:AA116)</f>
        <v>0</v>
      </c>
      <c r="AC116" s="313"/>
      <c r="AE116" s="178" t="str">
        <f>IF(AND(Y116&lt;&gt;0,AC116=0),"ERROR",IF(ISERROR(Y116/AC116),"OK",IF(AND(Y116/AC116&lt;=Index!$G$130,Y116/AC116&gt;=Index!$F$130),"OK","ERROR")))</f>
        <v>OK</v>
      </c>
      <c r="AF116" s="16"/>
      <c r="AI116" s="5">
        <v>1</v>
      </c>
      <c r="AJ116" s="343" t="str">
        <f t="shared" ref="AJ116:AJ138" si="18">K116</f>
        <v>OK</v>
      </c>
      <c r="AK116" s="343" t="str">
        <f t="shared" ref="AK116:AK138" si="19">U116</f>
        <v>OK</v>
      </c>
      <c r="AL116" s="337" t="str">
        <f t="shared" ref="AL116:AL138" si="20">AE116</f>
        <v>OK</v>
      </c>
    </row>
    <row r="117" spans="2:38" ht="10.15" customHeight="1">
      <c r="B117" s="15"/>
      <c r="D117" s="314">
        <v>2</v>
      </c>
      <c r="E117" s="256" t="s">
        <v>493</v>
      </c>
      <c r="F117" s="347"/>
      <c r="G117" s="431"/>
      <c r="H117" s="431"/>
      <c r="I117" s="313"/>
      <c r="K117" s="178" t="str">
        <f>IF(AND(G117&lt;&gt;0,I117=0),"ERROR",IF(ISERROR(G117/I117),"OK",IF(AND(G117/I117&lt;=Index!$G$131,G117/I117&gt;=Index!$F$131),"OK","ERROR")))</f>
        <v>OK</v>
      </c>
      <c r="M117" s="431"/>
      <c r="N117" s="431"/>
      <c r="O117" s="434">
        <f t="shared" si="14"/>
        <v>0</v>
      </c>
      <c r="P117" s="431"/>
      <c r="Q117" s="431"/>
      <c r="R117" s="434">
        <f t="shared" si="15"/>
        <v>0</v>
      </c>
      <c r="S117" s="313"/>
      <c r="U117" s="178" t="str">
        <f>IF(AND(O117&lt;&gt;0,S117=0),"ERROR",IF(ISERROR(O117/S117),"OK",IF(AND(O117/S117&lt;=Index!$G$131,O117/S117&gt;=Index!$F$131),"OK","ERROR")))</f>
        <v>OK</v>
      </c>
      <c r="W117" s="431"/>
      <c r="X117" s="431"/>
      <c r="Y117" s="434">
        <f t="shared" si="16"/>
        <v>0</v>
      </c>
      <c r="Z117" s="431"/>
      <c r="AA117" s="431"/>
      <c r="AB117" s="434">
        <f t="shared" si="17"/>
        <v>0</v>
      </c>
      <c r="AC117" s="313"/>
      <c r="AE117" s="178" t="str">
        <f>IF(AND(Y117&lt;&gt;0,AC117=0),"ERROR",IF(ISERROR(Y117/AC117),"OK",IF(AND(Y117/AC117&lt;=Index!$G$131,Y117/AC117&gt;=Index!$F$131),"OK","ERROR")))</f>
        <v>OK</v>
      </c>
      <c r="AF117" s="16"/>
      <c r="AI117" s="5">
        <v>2</v>
      </c>
      <c r="AJ117" s="343" t="str">
        <f t="shared" si="18"/>
        <v>OK</v>
      </c>
      <c r="AK117" s="343" t="str">
        <f t="shared" si="19"/>
        <v>OK</v>
      </c>
      <c r="AL117" s="337" t="str">
        <f t="shared" si="20"/>
        <v>OK</v>
      </c>
    </row>
    <row r="118" spans="2:38" ht="10.15" customHeight="1">
      <c r="B118" s="15"/>
      <c r="D118" s="314">
        <v>3</v>
      </c>
      <c r="E118" s="256" t="s">
        <v>494</v>
      </c>
      <c r="F118" s="347"/>
      <c r="G118" s="431"/>
      <c r="H118" s="431"/>
      <c r="I118" s="313"/>
      <c r="K118" s="178" t="str">
        <f>IF(AND(G118&lt;&gt;0,I118=0),"ERROR",IF(ISERROR(G118/I118),"OK",IF(AND(G118/I118&lt;=Index!$G$132,G118/I118&gt;=Index!$F$132),"OK","ERROR")))</f>
        <v>OK</v>
      </c>
      <c r="M118" s="431"/>
      <c r="N118" s="431"/>
      <c r="O118" s="434">
        <f t="shared" si="14"/>
        <v>0</v>
      </c>
      <c r="P118" s="431"/>
      <c r="Q118" s="431"/>
      <c r="R118" s="434">
        <f t="shared" si="15"/>
        <v>0</v>
      </c>
      <c r="S118" s="313"/>
      <c r="U118" s="178" t="str">
        <f>IF(AND(O118&lt;&gt;0,S118=0),"ERROR",IF(ISERROR(O118/S118),"OK",IF(AND(O118/S118&lt;=Index!$G$132,O118/S118&gt;=Index!$F$132),"OK","ERROR")))</f>
        <v>OK</v>
      </c>
      <c r="W118" s="431"/>
      <c r="X118" s="431"/>
      <c r="Y118" s="434">
        <f t="shared" si="16"/>
        <v>0</v>
      </c>
      <c r="Z118" s="431"/>
      <c r="AA118" s="431"/>
      <c r="AB118" s="434">
        <f t="shared" si="17"/>
        <v>0</v>
      </c>
      <c r="AC118" s="313"/>
      <c r="AE118" s="178" t="str">
        <f>IF(AND(Y118&lt;&gt;0,AC118=0),"ERROR",IF(ISERROR(Y118/AC118),"OK",IF(AND(Y118/AC118&lt;=Index!$G$132,Y118/AC118&gt;=Index!$F$132),"OK","ERROR")))</f>
        <v>OK</v>
      </c>
      <c r="AF118" s="16"/>
      <c r="AI118" s="5">
        <v>3</v>
      </c>
      <c r="AJ118" s="343" t="str">
        <f t="shared" si="18"/>
        <v>OK</v>
      </c>
      <c r="AK118" s="343" t="str">
        <f t="shared" si="19"/>
        <v>OK</v>
      </c>
      <c r="AL118" s="337" t="str">
        <f t="shared" si="20"/>
        <v>OK</v>
      </c>
    </row>
    <row r="119" spans="2:38" ht="10.15" customHeight="1">
      <c r="B119" s="15"/>
      <c r="D119" s="314">
        <v>4</v>
      </c>
      <c r="E119" s="256" t="s">
        <v>495</v>
      </c>
      <c r="F119" s="347"/>
      <c r="G119" s="431"/>
      <c r="H119" s="431"/>
      <c r="I119" s="313"/>
      <c r="K119" s="178" t="str">
        <f>IF(AND(G119&lt;&gt;0,I119=0),"ERROR",IF(ISERROR(G119/I119),"OK",IF(AND(G119/I119&lt;=Index!$G$133,G119/I119&gt;=Index!$F$133),"OK","ERROR")))</f>
        <v>OK</v>
      </c>
      <c r="M119" s="431"/>
      <c r="N119" s="431"/>
      <c r="O119" s="434">
        <f t="shared" si="14"/>
        <v>0</v>
      </c>
      <c r="P119" s="431"/>
      <c r="Q119" s="431"/>
      <c r="R119" s="434">
        <f t="shared" si="15"/>
        <v>0</v>
      </c>
      <c r="S119" s="313"/>
      <c r="U119" s="178" t="str">
        <f>IF(AND(O119&lt;&gt;0,S119=0),"ERROR",IF(ISERROR(O119/S119),"OK",IF(AND(O119/S119&lt;=Index!$G$133,O119/S119&gt;=Index!$F$133),"OK","ERROR")))</f>
        <v>OK</v>
      </c>
      <c r="W119" s="431"/>
      <c r="X119" s="431"/>
      <c r="Y119" s="434">
        <f t="shared" si="16"/>
        <v>0</v>
      </c>
      <c r="Z119" s="431"/>
      <c r="AA119" s="431"/>
      <c r="AB119" s="434">
        <f t="shared" si="17"/>
        <v>0</v>
      </c>
      <c r="AC119" s="313"/>
      <c r="AE119" s="178" t="str">
        <f>IF(AND(Y119&lt;&gt;0,AC119=0),"ERROR",IF(ISERROR(Y119/AC119),"OK",IF(AND(Y119/AC119&lt;=Index!$G$133,Y119/AC119&gt;=Index!$F$133),"OK","ERROR")))</f>
        <v>OK</v>
      </c>
      <c r="AF119" s="16"/>
      <c r="AI119" s="5">
        <v>4</v>
      </c>
      <c r="AJ119" s="343" t="str">
        <f t="shared" si="18"/>
        <v>OK</v>
      </c>
      <c r="AK119" s="343" t="str">
        <f t="shared" si="19"/>
        <v>OK</v>
      </c>
      <c r="AL119" s="337" t="str">
        <f t="shared" si="20"/>
        <v>OK</v>
      </c>
    </row>
    <row r="120" spans="2:38" ht="10.15" customHeight="1">
      <c r="B120" s="15"/>
      <c r="D120" s="314">
        <v>5</v>
      </c>
      <c r="E120" s="256" t="s">
        <v>496</v>
      </c>
      <c r="F120" s="347"/>
      <c r="G120" s="431"/>
      <c r="H120" s="431"/>
      <c r="I120" s="313"/>
      <c r="K120" s="178" t="str">
        <f>IF(AND(G120&lt;&gt;0,I120=0),"ERROR",IF(ISERROR(G120/I120),"OK",IF(AND(G120/I120&lt;=Index!$G$134,G120/I120&gt;=Index!$F$134),"OK","ERROR")))</f>
        <v>OK</v>
      </c>
      <c r="M120" s="431"/>
      <c r="N120" s="431"/>
      <c r="O120" s="434">
        <f t="shared" si="14"/>
        <v>0</v>
      </c>
      <c r="P120" s="431"/>
      <c r="Q120" s="431"/>
      <c r="R120" s="434">
        <f t="shared" si="15"/>
        <v>0</v>
      </c>
      <c r="S120" s="313"/>
      <c r="U120" s="178" t="str">
        <f>IF(AND(O120&lt;&gt;0,S120=0),"ERROR",IF(ISERROR(O120/S120),"OK",IF(AND(O120/S120&lt;=Index!$G$134,O120/S120&gt;=Index!$F$134),"OK","ERROR")))</f>
        <v>OK</v>
      </c>
      <c r="W120" s="431"/>
      <c r="X120" s="431"/>
      <c r="Y120" s="434">
        <f t="shared" si="16"/>
        <v>0</v>
      </c>
      <c r="Z120" s="431"/>
      <c r="AA120" s="431"/>
      <c r="AB120" s="434">
        <f t="shared" si="17"/>
        <v>0</v>
      </c>
      <c r="AC120" s="313"/>
      <c r="AE120" s="178" t="str">
        <f>IF(AND(Y120&lt;&gt;0,AC120=0),"ERROR",IF(ISERROR(Y120/AC120),"OK",IF(AND(Y120/AC120&lt;=Index!$G$134,Y120/AC120&gt;=Index!$F$134),"OK","ERROR")))</f>
        <v>OK</v>
      </c>
      <c r="AF120" s="16"/>
      <c r="AI120" s="5">
        <v>5</v>
      </c>
      <c r="AJ120" s="343" t="str">
        <f t="shared" si="18"/>
        <v>OK</v>
      </c>
      <c r="AK120" s="343" t="str">
        <f t="shared" si="19"/>
        <v>OK</v>
      </c>
      <c r="AL120" s="337" t="str">
        <f t="shared" si="20"/>
        <v>OK</v>
      </c>
    </row>
    <row r="121" spans="2:38" ht="10.15" customHeight="1">
      <c r="B121" s="15"/>
      <c r="D121" s="314">
        <v>6</v>
      </c>
      <c r="E121" s="256" t="s">
        <v>497</v>
      </c>
      <c r="F121" s="347"/>
      <c r="G121" s="431"/>
      <c r="H121" s="431"/>
      <c r="I121" s="313"/>
      <c r="K121" s="178" t="str">
        <f>IF(AND(G121&lt;&gt;0,I121=0),"ERROR",IF(ISERROR(G121/I121),"OK",IF(AND(G121/I121&lt;=Index!$G$135,G121/I121&gt;=Index!$F$135),"OK","ERROR")))</f>
        <v>OK</v>
      </c>
      <c r="M121" s="431"/>
      <c r="N121" s="431"/>
      <c r="O121" s="434">
        <f t="shared" si="14"/>
        <v>0</v>
      </c>
      <c r="P121" s="431"/>
      <c r="Q121" s="431"/>
      <c r="R121" s="434">
        <f t="shared" si="15"/>
        <v>0</v>
      </c>
      <c r="S121" s="313"/>
      <c r="U121" s="178" t="str">
        <f>IF(AND(O121&lt;&gt;0,S121=0),"ERROR",IF(ISERROR(O121/S121),"OK",IF(AND(O121/S121&lt;=Index!$G$135,O121/S121&gt;=Index!$F$135),"OK","ERROR")))</f>
        <v>OK</v>
      </c>
      <c r="W121" s="431"/>
      <c r="X121" s="431"/>
      <c r="Y121" s="434">
        <f t="shared" si="16"/>
        <v>0</v>
      </c>
      <c r="Z121" s="431"/>
      <c r="AA121" s="431"/>
      <c r="AB121" s="434">
        <f t="shared" si="17"/>
        <v>0</v>
      </c>
      <c r="AC121" s="313"/>
      <c r="AE121" s="178" t="str">
        <f>IF(AND(Y121&lt;&gt;0,AC121=0),"ERROR",IF(ISERROR(Y121/AC121),"OK",IF(AND(Y121/AC121&lt;=Index!$G$135,Y121/AC121&gt;=Index!$F$135),"OK","ERROR")))</f>
        <v>OK</v>
      </c>
      <c r="AF121" s="16"/>
      <c r="AI121" s="5">
        <v>6</v>
      </c>
      <c r="AJ121" s="343" t="str">
        <f t="shared" si="18"/>
        <v>OK</v>
      </c>
      <c r="AK121" s="343" t="str">
        <f t="shared" si="19"/>
        <v>OK</v>
      </c>
      <c r="AL121" s="337" t="str">
        <f t="shared" si="20"/>
        <v>OK</v>
      </c>
    </row>
    <row r="122" spans="2:38" ht="10.15" customHeight="1">
      <c r="B122" s="15"/>
      <c r="D122" s="314">
        <v>7</v>
      </c>
      <c r="E122" s="256" t="s">
        <v>498</v>
      </c>
      <c r="F122" s="347"/>
      <c r="G122" s="431"/>
      <c r="H122" s="431"/>
      <c r="I122" s="313"/>
      <c r="K122" s="178" t="str">
        <f>IF(AND(G122&lt;&gt;0,I122=0),"ERROR",IF(ISERROR(G122/I122),"OK",IF(AND(G122/I122&lt;=Index!$G$136,G122/I122&gt;=Index!$F$136),"OK","ERROR")))</f>
        <v>OK</v>
      </c>
      <c r="M122" s="431"/>
      <c r="N122" s="431"/>
      <c r="O122" s="434">
        <f t="shared" si="14"/>
        <v>0</v>
      </c>
      <c r="P122" s="431"/>
      <c r="Q122" s="431"/>
      <c r="R122" s="434">
        <f t="shared" si="15"/>
        <v>0</v>
      </c>
      <c r="S122" s="313"/>
      <c r="U122" s="178" t="str">
        <f>IF(AND(O122&lt;&gt;0,S122=0),"ERROR",IF(ISERROR(O122/S122),"OK",IF(AND(O122/S122&lt;=Index!$G$136,O122/S122&gt;=Index!$F$136),"OK","ERROR")))</f>
        <v>OK</v>
      </c>
      <c r="W122" s="431"/>
      <c r="X122" s="431"/>
      <c r="Y122" s="434">
        <f t="shared" si="16"/>
        <v>0</v>
      </c>
      <c r="Z122" s="431"/>
      <c r="AA122" s="431"/>
      <c r="AB122" s="434">
        <f t="shared" si="17"/>
        <v>0</v>
      </c>
      <c r="AC122" s="313"/>
      <c r="AE122" s="178" t="str">
        <f>IF(AND(Y122&lt;&gt;0,AC122=0),"ERROR",IF(ISERROR(Y122/AC122),"OK",IF(AND(Y122/AC122&lt;=Index!$G$136,Y122/AC122&gt;=Index!$F$136),"OK","ERROR")))</f>
        <v>OK</v>
      </c>
      <c r="AF122" s="16"/>
      <c r="AI122" s="5">
        <v>7</v>
      </c>
      <c r="AJ122" s="343" t="str">
        <f t="shared" si="18"/>
        <v>OK</v>
      </c>
      <c r="AK122" s="343" t="str">
        <f t="shared" si="19"/>
        <v>OK</v>
      </c>
      <c r="AL122" s="337" t="str">
        <f t="shared" si="20"/>
        <v>OK</v>
      </c>
    </row>
    <row r="123" spans="2:38" ht="10.15" customHeight="1">
      <c r="B123" s="15"/>
      <c r="D123" s="314">
        <v>8</v>
      </c>
      <c r="E123" s="256" t="s">
        <v>499</v>
      </c>
      <c r="F123" s="347"/>
      <c r="G123" s="431"/>
      <c r="H123" s="431"/>
      <c r="I123" s="313"/>
      <c r="K123" s="178" t="str">
        <f>IF(AND(G123&lt;&gt;0,I123=0),"ERROR",IF(ISERROR(G123/I123),"OK",IF(AND(G123/I123&lt;=Index!$G$137,G123/I123&gt;=Index!$F$137),"OK","ERROR")))</f>
        <v>OK</v>
      </c>
      <c r="M123" s="431"/>
      <c r="N123" s="431"/>
      <c r="O123" s="434">
        <f t="shared" si="14"/>
        <v>0</v>
      </c>
      <c r="P123" s="431"/>
      <c r="Q123" s="431"/>
      <c r="R123" s="434">
        <f t="shared" si="15"/>
        <v>0</v>
      </c>
      <c r="S123" s="313"/>
      <c r="U123" s="178" t="str">
        <f>IF(AND(O123&lt;&gt;0,S123=0),"ERROR",IF(ISERROR(O123/S123),"OK",IF(AND(O123/S123&lt;=Index!$G$137,O123/S123&gt;=Index!$F$137),"OK","ERROR")))</f>
        <v>OK</v>
      </c>
      <c r="W123" s="431"/>
      <c r="X123" s="431"/>
      <c r="Y123" s="434">
        <f t="shared" si="16"/>
        <v>0</v>
      </c>
      <c r="Z123" s="431"/>
      <c r="AA123" s="431"/>
      <c r="AB123" s="434">
        <f t="shared" si="17"/>
        <v>0</v>
      </c>
      <c r="AC123" s="313"/>
      <c r="AE123" s="178" t="str">
        <f>IF(AND(Y123&lt;&gt;0,AC123=0),"ERROR",IF(ISERROR(Y123/AC123),"OK",IF(AND(Y123/AC123&lt;=Index!$G$137,Y123/AC123&gt;=Index!$F$137),"OK","ERROR")))</f>
        <v>OK</v>
      </c>
      <c r="AF123" s="16"/>
      <c r="AI123" s="5">
        <v>8</v>
      </c>
      <c r="AJ123" s="343" t="str">
        <f t="shared" si="18"/>
        <v>OK</v>
      </c>
      <c r="AK123" s="343" t="str">
        <f t="shared" si="19"/>
        <v>OK</v>
      </c>
      <c r="AL123" s="337" t="str">
        <f t="shared" si="20"/>
        <v>OK</v>
      </c>
    </row>
    <row r="124" spans="2:38" ht="10.15" customHeight="1">
      <c r="B124" s="15"/>
      <c r="D124" s="314">
        <v>9</v>
      </c>
      <c r="E124" s="256" t="s">
        <v>500</v>
      </c>
      <c r="F124" s="347"/>
      <c r="G124" s="431"/>
      <c r="H124" s="431"/>
      <c r="I124" s="313"/>
      <c r="K124" s="178" t="str">
        <f>IF(AND(G124&lt;&gt;0,I124=0),"ERROR",IF(ISERROR(G124/I124),"OK",IF(AND(G124/I124&lt;=Index!$G$138,G124/I124&gt;=Index!$F$138),"OK","ERROR")))</f>
        <v>OK</v>
      </c>
      <c r="M124" s="431"/>
      <c r="N124" s="431"/>
      <c r="O124" s="434">
        <f t="shared" si="14"/>
        <v>0</v>
      </c>
      <c r="P124" s="431"/>
      <c r="Q124" s="431"/>
      <c r="R124" s="434">
        <f t="shared" si="15"/>
        <v>0</v>
      </c>
      <c r="S124" s="313"/>
      <c r="U124" s="178" t="str">
        <f>IF(AND(O124&lt;&gt;0,S124=0),"ERROR",IF(ISERROR(O124/S124),"OK",IF(AND(O124/S124&lt;=Index!$G$138,O124/S124&gt;=Index!$F$138),"OK","ERROR")))</f>
        <v>OK</v>
      </c>
      <c r="W124" s="431"/>
      <c r="X124" s="431"/>
      <c r="Y124" s="434">
        <f t="shared" si="16"/>
        <v>0</v>
      </c>
      <c r="Z124" s="431"/>
      <c r="AA124" s="431"/>
      <c r="AB124" s="434">
        <f t="shared" si="17"/>
        <v>0</v>
      </c>
      <c r="AC124" s="313"/>
      <c r="AE124" s="178" t="str">
        <f>IF(AND(Y124&lt;&gt;0,AC124=0),"ERROR",IF(ISERROR(Y124/AC124),"OK",IF(AND(Y124/AC124&lt;=Index!$G$138,Y124/AC124&gt;=Index!$F$138),"OK","ERROR")))</f>
        <v>OK</v>
      </c>
      <c r="AF124" s="16"/>
      <c r="AI124" s="5">
        <v>9</v>
      </c>
      <c r="AJ124" s="343" t="str">
        <f t="shared" si="18"/>
        <v>OK</v>
      </c>
      <c r="AK124" s="343" t="str">
        <f t="shared" si="19"/>
        <v>OK</v>
      </c>
      <c r="AL124" s="337" t="str">
        <f t="shared" si="20"/>
        <v>OK</v>
      </c>
    </row>
    <row r="125" spans="2:38" ht="10.15" customHeight="1">
      <c r="B125" s="15"/>
      <c r="D125" s="314">
        <v>10</v>
      </c>
      <c r="E125" s="256" t="s">
        <v>501</v>
      </c>
      <c r="G125" s="431"/>
      <c r="H125" s="431"/>
      <c r="I125" s="313"/>
      <c r="K125" s="178" t="str">
        <f>IF(AND(G125&lt;&gt;0,I125=0),"ERROR",IF(ISERROR(G125/I125),"OK",IF(AND(G125/I125&lt;=Index!$G$139,G125/I125&gt;=Index!$F$139),"OK","ERROR")))</f>
        <v>OK</v>
      </c>
      <c r="M125" s="431"/>
      <c r="N125" s="431"/>
      <c r="O125" s="434">
        <f t="shared" si="14"/>
        <v>0</v>
      </c>
      <c r="P125" s="431"/>
      <c r="Q125" s="431"/>
      <c r="R125" s="434">
        <f t="shared" si="15"/>
        <v>0</v>
      </c>
      <c r="S125" s="313"/>
      <c r="U125" s="178" t="str">
        <f>IF(AND(O125&lt;&gt;0,S125=0),"ERROR",IF(ISERROR(O125/S125),"OK",IF(AND(O125/S125&lt;=Index!$G$139,O125/S125&gt;=Index!$F$139),"OK","ERROR")))</f>
        <v>OK</v>
      </c>
      <c r="W125" s="431"/>
      <c r="X125" s="431"/>
      <c r="Y125" s="434">
        <f t="shared" si="16"/>
        <v>0</v>
      </c>
      <c r="Z125" s="431"/>
      <c r="AA125" s="431"/>
      <c r="AB125" s="434">
        <f t="shared" si="17"/>
        <v>0</v>
      </c>
      <c r="AC125" s="313"/>
      <c r="AE125" s="178" t="str">
        <f>IF(AND(Y125&lt;&gt;0,AC125=0),"ERROR",IF(ISERROR(Y125/AC125),"OK",IF(AND(Y125/AC125&lt;=Index!$G$139,Y125/AC125&gt;=Index!$F$139),"OK","ERROR")))</f>
        <v>OK</v>
      </c>
      <c r="AF125" s="16"/>
      <c r="AI125" s="5">
        <v>10</v>
      </c>
      <c r="AJ125" s="343" t="str">
        <f t="shared" si="18"/>
        <v>OK</v>
      </c>
      <c r="AK125" s="343" t="str">
        <f t="shared" si="19"/>
        <v>OK</v>
      </c>
      <c r="AL125" s="337" t="str">
        <f t="shared" si="20"/>
        <v>OK</v>
      </c>
    </row>
    <row r="126" spans="2:38" ht="10.15" customHeight="1">
      <c r="B126" s="15"/>
      <c r="D126" s="314">
        <v>11</v>
      </c>
      <c r="E126" s="256" t="s">
        <v>502</v>
      </c>
      <c r="G126" s="431"/>
      <c r="H126" s="431"/>
      <c r="I126" s="313"/>
      <c r="K126" s="178" t="str">
        <f>IF(AND(G126&lt;&gt;0,I126=0),"ERROR",IF(ISERROR(G126/I126),"OK",IF(AND(G126/I126&lt;=Index!$G$140,G126/I126&gt;=Index!$F$140),"OK","ERROR")))</f>
        <v>OK</v>
      </c>
      <c r="M126" s="431"/>
      <c r="N126" s="431"/>
      <c r="O126" s="434">
        <f t="shared" si="14"/>
        <v>0</v>
      </c>
      <c r="P126" s="431"/>
      <c r="Q126" s="431"/>
      <c r="R126" s="434">
        <f t="shared" si="15"/>
        <v>0</v>
      </c>
      <c r="S126" s="313"/>
      <c r="U126" s="178" t="str">
        <f>IF(AND(O126&lt;&gt;0,S126=0),"ERROR",IF(ISERROR(O126/S126),"OK",IF(AND(O126/S126&lt;=Index!$G$140,O126/S126&gt;=Index!$F$140),"OK","ERROR")))</f>
        <v>OK</v>
      </c>
      <c r="W126" s="431"/>
      <c r="X126" s="431"/>
      <c r="Y126" s="434">
        <f t="shared" si="16"/>
        <v>0</v>
      </c>
      <c r="Z126" s="431"/>
      <c r="AA126" s="431"/>
      <c r="AB126" s="434">
        <f t="shared" si="17"/>
        <v>0</v>
      </c>
      <c r="AC126" s="313"/>
      <c r="AE126" s="178" t="str">
        <f>IF(AND(Y126&lt;&gt;0,AC126=0),"ERROR",IF(ISERROR(Y126/AC126),"OK",IF(AND(Y126/AC126&lt;=Index!$G$140,Y126/AC126&gt;=Index!$F$140),"OK","ERROR")))</f>
        <v>OK</v>
      </c>
      <c r="AF126" s="16"/>
      <c r="AI126" s="5">
        <v>11</v>
      </c>
      <c r="AJ126" s="343" t="str">
        <f t="shared" si="18"/>
        <v>OK</v>
      </c>
      <c r="AK126" s="343" t="str">
        <f t="shared" si="19"/>
        <v>OK</v>
      </c>
      <c r="AL126" s="337" t="str">
        <f t="shared" si="20"/>
        <v>OK</v>
      </c>
    </row>
    <row r="127" spans="2:38" ht="10.15" customHeight="1">
      <c r="B127" s="15"/>
      <c r="D127" s="314">
        <v>12</v>
      </c>
      <c r="E127" s="256" t="s">
        <v>503</v>
      </c>
      <c r="G127" s="431"/>
      <c r="H127" s="431"/>
      <c r="I127" s="313"/>
      <c r="K127" s="178" t="str">
        <f>IF(AND(G127&lt;&gt;0,I127=0),"ERROR",IF(ISERROR(G127/I127),"OK",IF(AND(G127/I127&lt;=Index!$G$141,G127/I127&gt;=Index!$F$141),"OK","ERROR")))</f>
        <v>OK</v>
      </c>
      <c r="M127" s="431"/>
      <c r="N127" s="431"/>
      <c r="O127" s="434">
        <f t="shared" si="14"/>
        <v>0</v>
      </c>
      <c r="P127" s="431"/>
      <c r="Q127" s="431"/>
      <c r="R127" s="434">
        <f t="shared" si="15"/>
        <v>0</v>
      </c>
      <c r="S127" s="313"/>
      <c r="U127" s="178" t="str">
        <f>IF(AND(O127&lt;&gt;0,S127=0),"ERROR",IF(ISERROR(O127/S127),"OK",IF(AND(O127/S127&lt;=Index!$G$141,O127/S127&gt;=Index!$F$141),"OK","ERROR")))</f>
        <v>OK</v>
      </c>
      <c r="W127" s="431"/>
      <c r="X127" s="431"/>
      <c r="Y127" s="434">
        <f t="shared" si="16"/>
        <v>0</v>
      </c>
      <c r="Z127" s="431"/>
      <c r="AA127" s="431"/>
      <c r="AB127" s="434">
        <f t="shared" si="17"/>
        <v>0</v>
      </c>
      <c r="AC127" s="313"/>
      <c r="AE127" s="178" t="str">
        <f>IF(AND(Y127&lt;&gt;0,AC127=0),"ERROR",IF(ISERROR(Y127/AC127),"OK",IF(AND(Y127/AC127&lt;=Index!$G$141,Y127/AC127&gt;=Index!$F$141),"OK","ERROR")))</f>
        <v>OK</v>
      </c>
      <c r="AF127" s="16"/>
      <c r="AI127" s="5">
        <v>12</v>
      </c>
      <c r="AJ127" s="343" t="str">
        <f t="shared" si="18"/>
        <v>OK</v>
      </c>
      <c r="AK127" s="343" t="str">
        <f t="shared" si="19"/>
        <v>OK</v>
      </c>
      <c r="AL127" s="337" t="str">
        <f t="shared" si="20"/>
        <v>OK</v>
      </c>
    </row>
    <row r="128" spans="2:38" ht="10.15" customHeight="1">
      <c r="B128" s="15"/>
      <c r="D128" s="314">
        <v>13</v>
      </c>
      <c r="E128" s="256" t="s">
        <v>504</v>
      </c>
      <c r="G128" s="431"/>
      <c r="H128" s="431"/>
      <c r="I128" s="313"/>
      <c r="K128" s="178" t="str">
        <f>IF(AND(G128&lt;&gt;0,I128=0),"ERROR",IF(ISERROR(G128/I128),"OK",IF(AND(G128/I128&lt;=Index!$G$142,G128/I128&gt;=Index!$F$142),"OK","ERROR")))</f>
        <v>OK</v>
      </c>
      <c r="M128" s="431"/>
      <c r="N128" s="431"/>
      <c r="O128" s="434">
        <f t="shared" si="14"/>
        <v>0</v>
      </c>
      <c r="P128" s="431"/>
      <c r="Q128" s="431"/>
      <c r="R128" s="434">
        <f t="shared" si="15"/>
        <v>0</v>
      </c>
      <c r="S128" s="313"/>
      <c r="U128" s="178" t="str">
        <f>IF(AND(O128&lt;&gt;0,S128=0),"ERROR",IF(ISERROR(O128/S128),"OK",IF(AND(O128/S128&lt;=Index!$G$142,O128/S128&gt;=Index!$F$142),"OK","ERROR")))</f>
        <v>OK</v>
      </c>
      <c r="W128" s="431"/>
      <c r="X128" s="431"/>
      <c r="Y128" s="434">
        <f t="shared" si="16"/>
        <v>0</v>
      </c>
      <c r="Z128" s="431"/>
      <c r="AA128" s="431"/>
      <c r="AB128" s="434">
        <f t="shared" si="17"/>
        <v>0</v>
      </c>
      <c r="AC128" s="313"/>
      <c r="AE128" s="178" t="str">
        <f>IF(AND(Y128&lt;&gt;0,AC128=0),"ERROR",IF(ISERROR(Y128/AC128),"OK",IF(AND(Y128/AC128&lt;=Index!$G$142,Y128/AC128&gt;=Index!$F$142),"OK","ERROR")))</f>
        <v>OK</v>
      </c>
      <c r="AF128" s="16"/>
      <c r="AI128" s="5">
        <v>13</v>
      </c>
      <c r="AJ128" s="343" t="str">
        <f t="shared" si="18"/>
        <v>OK</v>
      </c>
      <c r="AK128" s="343" t="str">
        <f t="shared" si="19"/>
        <v>OK</v>
      </c>
      <c r="AL128" s="337" t="str">
        <f t="shared" si="20"/>
        <v>OK</v>
      </c>
    </row>
    <row r="129" spans="2:40" ht="10.15" customHeight="1">
      <c r="B129" s="15"/>
      <c r="D129" s="314">
        <v>14</v>
      </c>
      <c r="E129" s="256" t="s">
        <v>505</v>
      </c>
      <c r="G129" s="431"/>
      <c r="H129" s="431"/>
      <c r="I129" s="313"/>
      <c r="K129" s="178" t="str">
        <f>IF(AND(G129&lt;&gt;0,I129=0),"ERROR",IF(ISERROR(G129/I129),"OK",IF(AND(G129/I129&lt;=Index!$G$143,G129/I129&gt;=Index!$F$143),"OK","ERROR")))</f>
        <v>OK</v>
      </c>
      <c r="M129" s="431"/>
      <c r="N129" s="431"/>
      <c r="O129" s="434">
        <f t="shared" si="14"/>
        <v>0</v>
      </c>
      <c r="P129" s="431"/>
      <c r="Q129" s="431"/>
      <c r="R129" s="434">
        <f t="shared" si="15"/>
        <v>0</v>
      </c>
      <c r="S129" s="313"/>
      <c r="U129" s="178" t="str">
        <f>IF(AND(O129&lt;&gt;0,S129=0),"ERROR",IF(ISERROR(O129/S129),"OK",IF(AND(O129/S129&lt;=Index!$G$143,O129/S129&gt;=Index!$F$143),"OK","ERROR")))</f>
        <v>OK</v>
      </c>
      <c r="W129" s="431"/>
      <c r="X129" s="431"/>
      <c r="Y129" s="434">
        <f t="shared" si="16"/>
        <v>0</v>
      </c>
      <c r="Z129" s="431"/>
      <c r="AA129" s="431"/>
      <c r="AB129" s="434">
        <f t="shared" si="17"/>
        <v>0</v>
      </c>
      <c r="AC129" s="313"/>
      <c r="AE129" s="178" t="str">
        <f>IF(AND(Y129&lt;&gt;0,AC129=0),"ERROR",IF(ISERROR(Y129/AC129),"OK",IF(AND(Y129/AC129&lt;=Index!$G$143,Y129/AC129&gt;=Index!$F$143),"OK","ERROR")))</f>
        <v>OK</v>
      </c>
      <c r="AF129" s="16"/>
      <c r="AI129" s="5">
        <v>14</v>
      </c>
      <c r="AJ129" s="343" t="str">
        <f t="shared" si="18"/>
        <v>OK</v>
      </c>
      <c r="AK129" s="343" t="str">
        <f t="shared" si="19"/>
        <v>OK</v>
      </c>
      <c r="AL129" s="337" t="str">
        <f t="shared" si="20"/>
        <v>OK</v>
      </c>
    </row>
    <row r="130" spans="2:40" ht="10.15" customHeight="1">
      <c r="B130" s="15"/>
      <c r="D130" s="314">
        <v>15</v>
      </c>
      <c r="E130" s="256" t="s">
        <v>506</v>
      </c>
      <c r="G130" s="431"/>
      <c r="H130" s="431"/>
      <c r="I130" s="313"/>
      <c r="K130" s="178" t="str">
        <f>IF(AND(G130&lt;&gt;0,I130=0),"ERROR",IF(ISERROR(G130/I130),"OK",IF(AND(G130/I130&lt;=Index!$G$144,G130/I130&gt;=Index!$F$144),"OK","ERROR")))</f>
        <v>OK</v>
      </c>
      <c r="M130" s="431"/>
      <c r="N130" s="431"/>
      <c r="O130" s="434">
        <f t="shared" si="14"/>
        <v>0</v>
      </c>
      <c r="P130" s="431"/>
      <c r="Q130" s="431"/>
      <c r="R130" s="434">
        <f t="shared" si="15"/>
        <v>0</v>
      </c>
      <c r="S130" s="313"/>
      <c r="U130" s="178" t="str">
        <f>IF(AND(O130&lt;&gt;0,S130=0),"ERROR",IF(ISERROR(O130/S130),"OK",IF(AND(O130/S130&lt;=Index!$G$144,O130/S130&gt;=Index!$F$144),"OK","ERROR")))</f>
        <v>OK</v>
      </c>
      <c r="W130" s="431"/>
      <c r="X130" s="431"/>
      <c r="Y130" s="434">
        <f t="shared" si="16"/>
        <v>0</v>
      </c>
      <c r="Z130" s="431"/>
      <c r="AA130" s="431"/>
      <c r="AB130" s="434">
        <f t="shared" si="17"/>
        <v>0</v>
      </c>
      <c r="AC130" s="313"/>
      <c r="AE130" s="178" t="str">
        <f>IF(AND(Y130&lt;&gt;0,AC130=0),"ERROR",IF(ISERROR(Y130/AC130),"OK",IF(AND(Y130/AC130&lt;=Index!$G$144,Y130/AC130&gt;=Index!$F$144),"OK","ERROR")))</f>
        <v>OK</v>
      </c>
      <c r="AF130" s="16"/>
      <c r="AI130" s="5">
        <v>15</v>
      </c>
      <c r="AJ130" s="343" t="str">
        <f t="shared" si="18"/>
        <v>OK</v>
      </c>
      <c r="AK130" s="343" t="str">
        <f t="shared" si="19"/>
        <v>OK</v>
      </c>
      <c r="AL130" s="337" t="str">
        <f t="shared" si="20"/>
        <v>OK</v>
      </c>
    </row>
    <row r="131" spans="2:40" ht="10.15" customHeight="1">
      <c r="B131" s="15"/>
      <c r="D131" s="314">
        <v>16</v>
      </c>
      <c r="E131" s="256" t="s">
        <v>507</v>
      </c>
      <c r="G131" s="431"/>
      <c r="H131" s="431"/>
      <c r="I131" s="313"/>
      <c r="K131" s="178" t="str">
        <f>IF(AND(G131&lt;&gt;0,I131=0),"ERROR",IF(ISERROR(G131/I131),"OK",IF(AND(G131/I131&lt;=Index!$G$145,G131/I131&gt;=Index!$F$145),"OK","ERROR")))</f>
        <v>OK</v>
      </c>
      <c r="M131" s="431"/>
      <c r="N131" s="431"/>
      <c r="O131" s="434">
        <f t="shared" si="14"/>
        <v>0</v>
      </c>
      <c r="P131" s="431"/>
      <c r="Q131" s="431"/>
      <c r="R131" s="434">
        <f t="shared" si="15"/>
        <v>0</v>
      </c>
      <c r="S131" s="313"/>
      <c r="U131" s="178" t="str">
        <f>IF(AND(O131&lt;&gt;0,S131=0),"ERROR",IF(ISERROR(O131/S131),"OK",IF(AND(O131/S131&lt;=Index!$G$145,O131/S131&gt;=Index!$F$145),"OK","ERROR")))</f>
        <v>OK</v>
      </c>
      <c r="W131" s="431"/>
      <c r="X131" s="431"/>
      <c r="Y131" s="434">
        <f t="shared" si="16"/>
        <v>0</v>
      </c>
      <c r="Z131" s="431"/>
      <c r="AA131" s="431"/>
      <c r="AB131" s="434">
        <f t="shared" si="17"/>
        <v>0</v>
      </c>
      <c r="AC131" s="313"/>
      <c r="AE131" s="178" t="str">
        <f>IF(AND(Y131&lt;&gt;0,AC131=0),"ERROR",IF(ISERROR(Y131/AC131),"OK",IF(AND(Y131/AC131&lt;=Index!$G$145,Y131/AC131&gt;=Index!$F$145),"OK","ERROR")))</f>
        <v>OK</v>
      </c>
      <c r="AF131" s="16"/>
      <c r="AI131" s="5">
        <v>16</v>
      </c>
      <c r="AJ131" s="343" t="str">
        <f t="shared" si="18"/>
        <v>OK</v>
      </c>
      <c r="AK131" s="343" t="str">
        <f t="shared" si="19"/>
        <v>OK</v>
      </c>
      <c r="AL131" s="337" t="str">
        <f t="shared" si="20"/>
        <v>OK</v>
      </c>
    </row>
    <row r="132" spans="2:40" ht="10.15" customHeight="1">
      <c r="B132" s="15"/>
      <c r="D132" s="314">
        <v>17</v>
      </c>
      <c r="E132" s="256" t="s">
        <v>508</v>
      </c>
      <c r="G132" s="431"/>
      <c r="H132" s="431"/>
      <c r="I132" s="313"/>
      <c r="K132" s="178" t="str">
        <f>IF(AND(G132&lt;&gt;0,I132=0),"ERROR",IF(ISERROR(G132/I132),"OK",IF(AND(G132/I132&lt;=Index!$G$146,G132/I132&gt;=Index!$F$146),"OK","ERROR")))</f>
        <v>OK</v>
      </c>
      <c r="M132" s="431"/>
      <c r="N132" s="431"/>
      <c r="O132" s="434">
        <f t="shared" si="14"/>
        <v>0</v>
      </c>
      <c r="P132" s="431"/>
      <c r="Q132" s="431"/>
      <c r="R132" s="434">
        <f t="shared" si="15"/>
        <v>0</v>
      </c>
      <c r="S132" s="313"/>
      <c r="U132" s="178" t="str">
        <f>IF(AND(O132&lt;&gt;0,S132=0),"ERROR",IF(ISERROR(O132/S132),"OK",IF(AND(O132/S132&lt;=Index!$G$146,O132/S132&gt;=Index!$F$146),"OK","ERROR")))</f>
        <v>OK</v>
      </c>
      <c r="W132" s="431"/>
      <c r="X132" s="431"/>
      <c r="Y132" s="434">
        <f t="shared" si="16"/>
        <v>0</v>
      </c>
      <c r="Z132" s="431"/>
      <c r="AA132" s="431"/>
      <c r="AB132" s="434">
        <f t="shared" si="17"/>
        <v>0</v>
      </c>
      <c r="AC132" s="313"/>
      <c r="AE132" s="178" t="str">
        <f>IF(AND(Y132&lt;&gt;0,AC132=0),"ERROR",IF(ISERROR(Y132/AC132),"OK",IF(AND(Y132/AC132&lt;=Index!$G$146,Y132/AC132&gt;=Index!$F$146),"OK","ERROR")))</f>
        <v>OK</v>
      </c>
      <c r="AF132" s="16"/>
      <c r="AI132" s="5">
        <v>17</v>
      </c>
      <c r="AJ132" s="343" t="str">
        <f t="shared" si="18"/>
        <v>OK</v>
      </c>
      <c r="AK132" s="343" t="str">
        <f t="shared" si="19"/>
        <v>OK</v>
      </c>
      <c r="AL132" s="337" t="str">
        <f t="shared" si="20"/>
        <v>OK</v>
      </c>
    </row>
    <row r="133" spans="2:40" ht="10.15" customHeight="1">
      <c r="B133" s="15"/>
      <c r="D133" s="314">
        <v>18</v>
      </c>
      <c r="E133" s="256" t="s">
        <v>509</v>
      </c>
      <c r="G133" s="431"/>
      <c r="H133" s="431"/>
      <c r="I133" s="313"/>
      <c r="K133" s="178" t="str">
        <f>IF(AND(G133&lt;&gt;0,I133=0),"ERROR",IF(ISERROR(G133/I133),"OK",IF(AND(G133/I133&lt;=Index!$G$147,G133/I133&gt;=Index!$F$147),"OK","ERROR")))</f>
        <v>OK</v>
      </c>
      <c r="M133" s="431"/>
      <c r="N133" s="431"/>
      <c r="O133" s="434">
        <f t="shared" si="14"/>
        <v>0</v>
      </c>
      <c r="P133" s="431"/>
      <c r="Q133" s="431"/>
      <c r="R133" s="434">
        <f t="shared" si="15"/>
        <v>0</v>
      </c>
      <c r="S133" s="313"/>
      <c r="U133" s="178" t="str">
        <f>IF(AND(O133&lt;&gt;0,S133=0),"ERROR",IF(ISERROR(O133/S133),"OK",IF(AND(O133/S133&lt;=Index!$G$147,O133/S133&gt;=Index!$F$147),"OK","ERROR")))</f>
        <v>OK</v>
      </c>
      <c r="W133" s="431"/>
      <c r="X133" s="431"/>
      <c r="Y133" s="434">
        <f t="shared" si="16"/>
        <v>0</v>
      </c>
      <c r="Z133" s="431"/>
      <c r="AA133" s="431"/>
      <c r="AB133" s="434">
        <f t="shared" si="17"/>
        <v>0</v>
      </c>
      <c r="AC133" s="313"/>
      <c r="AE133" s="178" t="str">
        <f>IF(AND(Y133&lt;&gt;0,AC133=0),"ERROR",IF(ISERROR(Y133/AC133),"OK",IF(AND(Y133/AC133&lt;=Index!$G$147,Y133/AC133&gt;=Index!$F$147),"OK","ERROR")))</f>
        <v>OK</v>
      </c>
      <c r="AF133" s="16"/>
      <c r="AI133" s="5">
        <v>18</v>
      </c>
      <c r="AJ133" s="343" t="str">
        <f t="shared" si="18"/>
        <v>OK</v>
      </c>
      <c r="AK133" s="343" t="str">
        <f t="shared" si="19"/>
        <v>OK</v>
      </c>
      <c r="AL133" s="337" t="str">
        <f t="shared" si="20"/>
        <v>OK</v>
      </c>
    </row>
    <row r="134" spans="2:40" ht="10.15" customHeight="1">
      <c r="B134" s="15"/>
      <c r="D134" s="314">
        <v>19</v>
      </c>
      <c r="E134" s="256" t="s">
        <v>510</v>
      </c>
      <c r="G134" s="431"/>
      <c r="H134" s="431"/>
      <c r="I134" s="313"/>
      <c r="K134" s="178" t="str">
        <f>IF(AND(G134&lt;&gt;0,I134=0),"ERROR",IF(ISERROR(G134/I134),"OK",IF(AND(G134/I134&lt;=Index!$G$148,G134/I134&gt;=Index!$F$148),"OK","ERROR")))</f>
        <v>OK</v>
      </c>
      <c r="M134" s="431"/>
      <c r="N134" s="431"/>
      <c r="O134" s="434">
        <f t="shared" si="14"/>
        <v>0</v>
      </c>
      <c r="P134" s="431"/>
      <c r="Q134" s="431"/>
      <c r="R134" s="434">
        <f t="shared" si="15"/>
        <v>0</v>
      </c>
      <c r="S134" s="313"/>
      <c r="U134" s="178" t="str">
        <f>IF(AND(O134&lt;&gt;0,S134=0),"ERROR",IF(ISERROR(O134/S134),"OK",IF(AND(O134/S134&lt;=Index!$G$148,O134/S134&gt;=Index!$F$148),"OK","ERROR")))</f>
        <v>OK</v>
      </c>
      <c r="W134" s="431"/>
      <c r="X134" s="431"/>
      <c r="Y134" s="434">
        <f t="shared" si="16"/>
        <v>0</v>
      </c>
      <c r="Z134" s="431"/>
      <c r="AA134" s="431"/>
      <c r="AB134" s="434">
        <f t="shared" si="17"/>
        <v>0</v>
      </c>
      <c r="AC134" s="313"/>
      <c r="AE134" s="178" t="str">
        <f>IF(AND(Y134&lt;&gt;0,AC134=0),"ERROR",IF(ISERROR(Y134/AC134),"OK",IF(AND(Y134/AC134&lt;=Index!$G$148,Y134/AC134&gt;=Index!$F$148),"OK","ERROR")))</f>
        <v>OK</v>
      </c>
      <c r="AF134" s="16"/>
      <c r="AI134" s="5">
        <v>19</v>
      </c>
      <c r="AJ134" s="343" t="str">
        <f t="shared" si="18"/>
        <v>OK</v>
      </c>
      <c r="AK134" s="343" t="str">
        <f t="shared" si="19"/>
        <v>OK</v>
      </c>
      <c r="AL134" s="337" t="str">
        <f t="shared" si="20"/>
        <v>OK</v>
      </c>
    </row>
    <row r="135" spans="2:40" ht="10.15" customHeight="1">
      <c r="B135" s="15"/>
      <c r="D135" s="314">
        <v>20</v>
      </c>
      <c r="E135" s="256" t="s">
        <v>511</v>
      </c>
      <c r="G135" s="431"/>
      <c r="H135" s="431"/>
      <c r="I135" s="313"/>
      <c r="K135" s="178" t="str">
        <f>IF(AND(G135&lt;&gt;0,I135=0),"ERROR",IF(ISERROR(G135/I135),"OK",IF(AND(G135/I135&lt;=Index!$G$149,G135/I135&gt;=Index!$F$149),"OK","ERROR")))</f>
        <v>OK</v>
      </c>
      <c r="M135" s="431"/>
      <c r="N135" s="431"/>
      <c r="O135" s="434">
        <f t="shared" si="14"/>
        <v>0</v>
      </c>
      <c r="P135" s="431"/>
      <c r="Q135" s="431"/>
      <c r="R135" s="434">
        <f t="shared" si="15"/>
        <v>0</v>
      </c>
      <c r="S135" s="313"/>
      <c r="U135" s="178" t="str">
        <f>IF(AND(O135&lt;&gt;0,S135=0),"ERROR",IF(ISERROR(O135/S135),"OK",IF(AND(O135/S135&lt;=Index!$G$149,O135/S135&gt;=Index!$F$149),"OK","ERROR")))</f>
        <v>OK</v>
      </c>
      <c r="W135" s="431"/>
      <c r="X135" s="431"/>
      <c r="Y135" s="434">
        <f t="shared" si="16"/>
        <v>0</v>
      </c>
      <c r="Z135" s="431"/>
      <c r="AA135" s="431"/>
      <c r="AB135" s="434">
        <f t="shared" si="17"/>
        <v>0</v>
      </c>
      <c r="AC135" s="313"/>
      <c r="AE135" s="178" t="str">
        <f>IF(AND(Y135&lt;&gt;0,AC135=0),"ERROR",IF(ISERROR(Y135/AC135),"OK",IF(AND(Y135/AC135&lt;=Index!$G$149,Y135/AC135&gt;=Index!$F$149),"OK","ERROR")))</f>
        <v>OK</v>
      </c>
      <c r="AF135" s="16"/>
      <c r="AI135" s="5">
        <v>20</v>
      </c>
      <c r="AJ135" s="343" t="str">
        <f t="shared" si="18"/>
        <v>OK</v>
      </c>
      <c r="AK135" s="343" t="str">
        <f t="shared" si="19"/>
        <v>OK</v>
      </c>
      <c r="AL135" s="337" t="str">
        <f t="shared" si="20"/>
        <v>OK</v>
      </c>
    </row>
    <row r="136" spans="2:40" ht="10.15" customHeight="1">
      <c r="B136" s="15"/>
      <c r="D136" s="314">
        <v>21</v>
      </c>
      <c r="E136" s="256" t="s">
        <v>512</v>
      </c>
      <c r="G136" s="431"/>
      <c r="H136" s="431"/>
      <c r="I136" s="313"/>
      <c r="K136" s="178" t="str">
        <f>IF(AND(G136&lt;&gt;0,I136=0),"ERROR",IF(ISERROR(G136/I136),"OK",IF(AND(G136/I136&lt;=Index!$G$150,G136/I136&gt;=Index!$F$150),"OK","ERROR")))</f>
        <v>OK</v>
      </c>
      <c r="M136" s="431"/>
      <c r="N136" s="431"/>
      <c r="O136" s="434">
        <f t="shared" si="14"/>
        <v>0</v>
      </c>
      <c r="P136" s="431"/>
      <c r="Q136" s="431"/>
      <c r="R136" s="434">
        <f t="shared" si="15"/>
        <v>0</v>
      </c>
      <c r="S136" s="313"/>
      <c r="U136" s="178" t="str">
        <f>IF(AND(O136&lt;&gt;0,S136=0),"ERROR",IF(ISERROR(O136/S136),"OK",IF(AND(O136/S136&lt;=Index!$G$150,O136/S136&gt;=Index!$F$150),"OK","ERROR")))</f>
        <v>OK</v>
      </c>
      <c r="W136" s="431"/>
      <c r="X136" s="431"/>
      <c r="Y136" s="434">
        <f t="shared" si="16"/>
        <v>0</v>
      </c>
      <c r="Z136" s="431"/>
      <c r="AA136" s="431"/>
      <c r="AB136" s="434">
        <f t="shared" si="17"/>
        <v>0</v>
      </c>
      <c r="AC136" s="313"/>
      <c r="AE136" s="178" t="str">
        <f>IF(AND(Y136&lt;&gt;0,AC136=0),"ERROR",IF(ISERROR(Y136/AC136),"OK",IF(AND(Y136/AC136&lt;=Index!$G$150,Y136/AC136&gt;=Index!$F$150),"OK","ERROR")))</f>
        <v>OK</v>
      </c>
      <c r="AF136" s="16"/>
      <c r="AI136" s="5">
        <v>21</v>
      </c>
      <c r="AJ136" s="343" t="str">
        <f t="shared" si="18"/>
        <v>OK</v>
      </c>
      <c r="AK136" s="343" t="str">
        <f t="shared" si="19"/>
        <v>OK</v>
      </c>
      <c r="AL136" s="337" t="str">
        <f t="shared" si="20"/>
        <v>OK</v>
      </c>
    </row>
    <row r="137" spans="2:40" ht="10.15" customHeight="1">
      <c r="B137" s="15"/>
      <c r="D137" s="314">
        <v>22</v>
      </c>
      <c r="E137" s="256" t="s">
        <v>513</v>
      </c>
      <c r="G137" s="431"/>
      <c r="H137" s="431"/>
      <c r="I137" s="313"/>
      <c r="K137" s="178" t="str">
        <f>IF(AND(G137&lt;&gt;0,I137=0),"ERROR",IF(ISERROR(G137/I137),"OK",IF(AND(G137/I137&lt;=Index!$G$151,G137/I137&gt;=Index!$F$151),"OK","ERROR")))</f>
        <v>OK</v>
      </c>
      <c r="M137" s="431"/>
      <c r="N137" s="431"/>
      <c r="O137" s="434">
        <f t="shared" si="14"/>
        <v>0</v>
      </c>
      <c r="P137" s="431"/>
      <c r="Q137" s="431"/>
      <c r="R137" s="434">
        <f t="shared" si="15"/>
        <v>0</v>
      </c>
      <c r="S137" s="313"/>
      <c r="U137" s="178" t="str">
        <f>IF(AND(O137&lt;&gt;0,S137=0),"ERROR",IF(ISERROR(O137/S137),"OK",IF(AND(O137/S137&lt;=Index!$G$151,O137/S137&gt;=Index!$F$151),"OK","ERROR")))</f>
        <v>OK</v>
      </c>
      <c r="W137" s="431"/>
      <c r="X137" s="431"/>
      <c r="Y137" s="434">
        <f t="shared" si="16"/>
        <v>0</v>
      </c>
      <c r="Z137" s="431"/>
      <c r="AA137" s="431"/>
      <c r="AB137" s="434">
        <f t="shared" si="17"/>
        <v>0</v>
      </c>
      <c r="AC137" s="313"/>
      <c r="AE137" s="178" t="str">
        <f>IF(AND(Y137&lt;&gt;0,AC137=0),"ERROR",IF(ISERROR(Y137/AC137),"OK",IF(AND(Y137/AC137&lt;=Index!$G$151,Y137/AC137&gt;=Index!$F$151),"OK","ERROR")))</f>
        <v>OK</v>
      </c>
      <c r="AF137" s="16"/>
      <c r="AI137" s="5">
        <v>22</v>
      </c>
      <c r="AJ137" s="343" t="str">
        <f t="shared" si="18"/>
        <v>OK</v>
      </c>
      <c r="AK137" s="343" t="str">
        <f t="shared" si="19"/>
        <v>OK</v>
      </c>
      <c r="AL137" s="337" t="str">
        <f t="shared" si="20"/>
        <v>OK</v>
      </c>
    </row>
    <row r="138" spans="2:40" ht="10.15" customHeight="1">
      <c r="B138" s="15"/>
      <c r="D138" s="312">
        <v>23</v>
      </c>
      <c r="E138" s="254" t="s">
        <v>514</v>
      </c>
      <c r="G138" s="432"/>
      <c r="H138" s="432"/>
      <c r="I138" s="311"/>
      <c r="K138" s="180" t="str">
        <f>IF(AND(G138&lt;&gt;0,I138=0),"ERROR",IF(ISERROR(G138/I138),"OK",IF(G138/I138&gt;=Index!$F$152,"OK","ERROR")))</f>
        <v>OK</v>
      </c>
      <c r="M138" s="432"/>
      <c r="N138" s="432"/>
      <c r="O138" s="435">
        <f t="shared" si="14"/>
        <v>0</v>
      </c>
      <c r="P138" s="432"/>
      <c r="Q138" s="432"/>
      <c r="R138" s="435">
        <f t="shared" si="15"/>
        <v>0</v>
      </c>
      <c r="S138" s="311"/>
      <c r="U138" s="180" t="str">
        <f>IF(AND(O138&lt;&gt;0,S138=0),"ERROR",IF(ISERROR(O138/S138),"OK",IF(O138/S138&gt;=Index!$F$152,"OK","ERROR")))</f>
        <v>OK</v>
      </c>
      <c r="W138" s="432"/>
      <c r="X138" s="432"/>
      <c r="Y138" s="435">
        <f t="shared" si="16"/>
        <v>0</v>
      </c>
      <c r="Z138" s="432"/>
      <c r="AA138" s="432"/>
      <c r="AB138" s="435">
        <f t="shared" si="17"/>
        <v>0</v>
      </c>
      <c r="AC138" s="311"/>
      <c r="AE138" s="180" t="str">
        <f>IF(AND(Y138&lt;&gt;0,AC138=0),"ERROR",IF(ISERROR(Y138/AC138),"OK",IF(Y138/AC138&gt;=Index!$F$152,"OK","ERROR")))</f>
        <v>OK</v>
      </c>
      <c r="AF138" s="16"/>
      <c r="AI138" s="5">
        <v>23</v>
      </c>
      <c r="AJ138" s="343" t="str">
        <f t="shared" si="18"/>
        <v>OK</v>
      </c>
      <c r="AK138" s="343" t="str">
        <f t="shared" si="19"/>
        <v>OK</v>
      </c>
      <c r="AL138" s="337" t="str">
        <f t="shared" si="20"/>
        <v>OK</v>
      </c>
    </row>
    <row r="139" spans="2:40" ht="10.15" customHeight="1">
      <c r="B139" s="15"/>
      <c r="D139" s="310" t="s">
        <v>86</v>
      </c>
      <c r="E139" s="250" t="s">
        <v>401</v>
      </c>
      <c r="G139" s="433">
        <f>SUM(G115:G138)</f>
        <v>0</v>
      </c>
      <c r="H139" s="433">
        <f>SUM(H115:H138)</f>
        <v>0</v>
      </c>
      <c r="I139" s="372">
        <f>SUM(I115:I138)</f>
        <v>0</v>
      </c>
      <c r="M139" s="433">
        <f>SUM(M115:M138)</f>
        <v>0</v>
      </c>
      <c r="N139" s="433">
        <f>SUM(N115:N138)</f>
        <v>0</v>
      </c>
      <c r="O139" s="433">
        <f t="shared" si="14"/>
        <v>0</v>
      </c>
      <c r="P139" s="433">
        <f>SUM(P115:P138)</f>
        <v>0</v>
      </c>
      <c r="Q139" s="433">
        <f>SUM(Q115:Q138)</f>
        <v>0</v>
      </c>
      <c r="R139" s="433">
        <f t="shared" si="15"/>
        <v>0</v>
      </c>
      <c r="S139" s="372">
        <f>SUM(S115:S138)</f>
        <v>0</v>
      </c>
      <c r="W139" s="433">
        <f>SUM(W115:W138)</f>
        <v>0</v>
      </c>
      <c r="X139" s="433">
        <f>SUM(X115:X138)</f>
        <v>0</v>
      </c>
      <c r="Y139" s="433">
        <f t="shared" si="16"/>
        <v>0</v>
      </c>
      <c r="Z139" s="433">
        <f>SUM(Z115:Z138)</f>
        <v>0</v>
      </c>
      <c r="AA139" s="433">
        <f>SUM(AA115:AA138)</f>
        <v>0</v>
      </c>
      <c r="AB139" s="433">
        <f t="shared" si="17"/>
        <v>0</v>
      </c>
      <c r="AC139" s="372">
        <f>SUM(AC115:AC138)</f>
        <v>0</v>
      </c>
      <c r="AF139" s="16"/>
    </row>
    <row r="140" spans="2:40" ht="10.15" customHeight="1">
      <c r="B140" s="15"/>
      <c r="D140" s="8"/>
      <c r="E140" s="8"/>
      <c r="G140" s="374"/>
      <c r="H140" s="374"/>
      <c r="I140" s="375"/>
      <c r="M140" s="374"/>
      <c r="N140" s="374"/>
      <c r="O140" s="374"/>
      <c r="P140" s="374"/>
      <c r="Q140" s="374"/>
      <c r="R140" s="374"/>
      <c r="S140" s="375"/>
      <c r="W140" s="374"/>
      <c r="X140" s="374"/>
      <c r="Y140" s="374"/>
      <c r="Z140" s="374"/>
      <c r="AA140" s="374"/>
      <c r="AB140" s="374"/>
      <c r="AC140" s="375"/>
      <c r="AF140" s="16"/>
    </row>
    <row r="141" spans="2:40" ht="10.15" customHeight="1">
      <c r="B141" s="15"/>
      <c r="D141" s="309" t="s">
        <v>515</v>
      </c>
      <c r="E141" s="308"/>
      <c r="G141" s="307" t="str">
        <f>IF(ABS(G139-G1_Overall!G93)&lt;1,"OK","ERROR")</f>
        <v>OK</v>
      </c>
      <c r="H141" s="307" t="str">
        <f>IF(ABS(H139-G1_Overall!H93)&lt;1,"OK","ERROR")</f>
        <v>OK</v>
      </c>
      <c r="I141" s="306"/>
      <c r="M141" s="306"/>
      <c r="N141" s="307" t="str">
        <f>IF(ABS(N139-G1_Overall!G93)&lt;1,"OK","ERROR")</f>
        <v>OK</v>
      </c>
      <c r="O141" s="306"/>
      <c r="P141" s="306"/>
      <c r="Q141" s="307" t="str">
        <f>IF(ABS(Q139-G1_Overall!H93)&lt;1,"OK","ERROR")</f>
        <v>OK</v>
      </c>
      <c r="R141" s="306"/>
      <c r="S141" s="306"/>
      <c r="W141" s="304"/>
      <c r="X141" s="305"/>
      <c r="Y141" s="304"/>
      <c r="Z141" s="304"/>
      <c r="AA141" s="305"/>
      <c r="AB141" s="304"/>
      <c r="AC141" s="304"/>
      <c r="AF141" s="16"/>
      <c r="AI141" s="373" t="s">
        <v>516</v>
      </c>
      <c r="AJ141" s="343" t="str">
        <f>G141</f>
        <v>OK</v>
      </c>
      <c r="AK141" s="343" t="str">
        <f>H141</f>
        <v>OK</v>
      </c>
      <c r="AL141" s="343" t="str">
        <f>N141</f>
        <v>OK</v>
      </c>
      <c r="AM141" s="343" t="str">
        <f>Q141</f>
        <v>OK</v>
      </c>
    </row>
    <row r="142" spans="2:40" ht="10.15" customHeight="1">
      <c r="B142" s="15"/>
      <c r="D142" s="309" t="s">
        <v>567</v>
      </c>
      <c r="E142" s="308"/>
      <c r="G142" s="305"/>
      <c r="H142" s="305"/>
      <c r="I142" s="304"/>
      <c r="M142" s="306"/>
      <c r="N142" s="307" t="str">
        <f>IF(G139=N139,"OK","ERROR")</f>
        <v>OK</v>
      </c>
      <c r="O142" s="306"/>
      <c r="P142" s="306"/>
      <c r="Q142" s="307" t="str">
        <f>IF(H139=Q139,"OK","ERROR")</f>
        <v>OK</v>
      </c>
      <c r="R142" s="307" t="str">
        <f>IF(O139&gt;=R139,"OK","ERROR")</f>
        <v>OK</v>
      </c>
      <c r="S142" s="307" t="str">
        <f>IF(I139=S139,"OK","ERROR")</f>
        <v>OK</v>
      </c>
      <c r="W142" s="304"/>
      <c r="X142" s="305"/>
      <c r="Y142" s="304"/>
      <c r="Z142" s="304"/>
      <c r="AA142" s="305"/>
      <c r="AB142" s="304"/>
      <c r="AC142" s="304"/>
      <c r="AF142" s="16"/>
      <c r="AI142" s="373" t="s">
        <v>568</v>
      </c>
      <c r="AJ142" s="343" t="str">
        <f>N142</f>
        <v>OK</v>
      </c>
      <c r="AK142" s="343" t="str">
        <f>Q142</f>
        <v>OK</v>
      </c>
      <c r="AL142" s="343" t="str">
        <f>R142</f>
        <v>OK</v>
      </c>
      <c r="AM142" s="343" t="str">
        <f>S142</f>
        <v>OK</v>
      </c>
    </row>
    <row r="143" spans="2:40" ht="10.15" customHeight="1">
      <c r="B143" s="15"/>
      <c r="D143" s="8"/>
      <c r="E143" s="8"/>
      <c r="G143" s="374"/>
      <c r="H143" s="374"/>
      <c r="I143" s="375"/>
      <c r="M143" s="374"/>
      <c r="N143" s="374"/>
      <c r="O143" s="374"/>
      <c r="P143" s="374"/>
      <c r="Q143" s="374"/>
      <c r="R143" s="374"/>
      <c r="S143" s="375"/>
      <c r="W143" s="374"/>
      <c r="X143" s="374"/>
      <c r="Y143" s="374"/>
      <c r="Z143" s="374"/>
      <c r="AA143" s="374"/>
      <c r="AB143" s="374"/>
      <c r="AC143" s="375"/>
      <c r="AF143" s="16"/>
    </row>
    <row r="144" spans="2:40" ht="10.15" customHeight="1">
      <c r="B144" s="15"/>
      <c r="C144" s="298">
        <v>4</v>
      </c>
      <c r="D144" s="299" t="s">
        <v>520</v>
      </c>
      <c r="E144" s="299"/>
      <c r="F144" s="299"/>
      <c r="G144" s="299"/>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16"/>
      <c r="AG144" s="368"/>
      <c r="AH144" s="341"/>
      <c r="AI144" s="341"/>
      <c r="AJ144" s="341"/>
      <c r="AK144" s="341"/>
      <c r="AL144" s="341"/>
      <c r="AM144" s="341"/>
      <c r="AN144" s="341"/>
    </row>
    <row r="145" spans="1:38" ht="10.15" customHeight="1">
      <c r="B145" s="15"/>
      <c r="AF145" s="16"/>
    </row>
    <row r="146" spans="1:38" s="340" customFormat="1" ht="10.15" customHeight="1">
      <c r="A146" s="260"/>
      <c r="B146" s="262"/>
      <c r="C146" s="260"/>
      <c r="D146" s="260"/>
      <c r="E146" s="260"/>
      <c r="F146" s="260"/>
      <c r="G146" s="565" t="s">
        <v>613</v>
      </c>
      <c r="H146" s="566"/>
      <c r="I146" s="567"/>
      <c r="J146" s="302"/>
      <c r="K146" s="302"/>
      <c r="L146" s="302"/>
      <c r="M146" s="565" t="s">
        <v>614</v>
      </c>
      <c r="N146" s="566"/>
      <c r="O146" s="566"/>
      <c r="P146" s="566"/>
      <c r="Q146" s="566"/>
      <c r="R146" s="566"/>
      <c r="S146" s="567"/>
      <c r="T146" s="264"/>
      <c r="U146" s="264"/>
      <c r="V146" s="264"/>
      <c r="W146" s="565" t="s">
        <v>615</v>
      </c>
      <c r="X146" s="566"/>
      <c r="Y146" s="566"/>
      <c r="Z146" s="566"/>
      <c r="AA146" s="566"/>
      <c r="AB146" s="566"/>
      <c r="AC146" s="567"/>
      <c r="AD146" s="264"/>
      <c r="AE146" s="264"/>
      <c r="AF146" s="261"/>
      <c r="AG146" s="260"/>
    </row>
    <row r="147" spans="1:38" s="340" customFormat="1" ht="10.15" customHeight="1">
      <c r="A147" s="260"/>
      <c r="B147" s="262"/>
      <c r="C147" s="260"/>
      <c r="D147" s="260"/>
      <c r="E147" s="260"/>
      <c r="F147" s="260"/>
      <c r="G147" s="565" t="s">
        <v>604</v>
      </c>
      <c r="H147" s="566"/>
      <c r="I147" s="567"/>
      <c r="J147" s="323"/>
      <c r="K147" s="323"/>
      <c r="L147" s="323"/>
      <c r="M147" s="571" t="s">
        <v>604</v>
      </c>
      <c r="N147" s="599"/>
      <c r="O147" s="599"/>
      <c r="P147" s="599"/>
      <c r="Q147" s="599"/>
      <c r="R147" s="599"/>
      <c r="S147" s="572"/>
      <c r="T147" s="260"/>
      <c r="U147" s="260"/>
      <c r="V147" s="260"/>
      <c r="W147" s="571" t="s">
        <v>605</v>
      </c>
      <c r="X147" s="599"/>
      <c r="Y147" s="599"/>
      <c r="Z147" s="599"/>
      <c r="AA147" s="599"/>
      <c r="AB147" s="599"/>
      <c r="AC147" s="572"/>
      <c r="AD147" s="264"/>
      <c r="AE147" s="264"/>
      <c r="AF147" s="261"/>
      <c r="AG147" s="260"/>
    </row>
    <row r="148" spans="1:38" s="340" customFormat="1" ht="10.15" customHeight="1">
      <c r="A148" s="260"/>
      <c r="B148" s="262"/>
      <c r="C148" s="260"/>
      <c r="D148" s="322" t="s">
        <v>406</v>
      </c>
      <c r="E148" s="321" t="s">
        <v>518</v>
      </c>
      <c r="F148" s="260"/>
      <c r="G148" s="263">
        <v>1</v>
      </c>
      <c r="H148" s="263">
        <v>2</v>
      </c>
      <c r="I148" s="263">
        <v>3</v>
      </c>
      <c r="J148" s="260"/>
      <c r="K148" s="260"/>
      <c r="L148" s="260"/>
      <c r="M148" s="263">
        <v>4</v>
      </c>
      <c r="N148" s="263">
        <v>5</v>
      </c>
      <c r="O148" s="263">
        <v>6</v>
      </c>
      <c r="P148" s="263">
        <v>7</v>
      </c>
      <c r="Q148" s="263">
        <v>8</v>
      </c>
      <c r="R148" s="263">
        <v>9</v>
      </c>
      <c r="S148" s="263">
        <v>10</v>
      </c>
      <c r="T148" s="260"/>
      <c r="U148" s="260"/>
      <c r="V148" s="260"/>
      <c r="W148" s="263">
        <v>11</v>
      </c>
      <c r="X148" s="263">
        <v>12</v>
      </c>
      <c r="Y148" s="263">
        <v>13</v>
      </c>
      <c r="Z148" s="263">
        <v>14</v>
      </c>
      <c r="AA148" s="263">
        <v>15</v>
      </c>
      <c r="AB148" s="263">
        <v>16</v>
      </c>
      <c r="AC148" s="263">
        <v>17</v>
      </c>
      <c r="AD148" s="260"/>
      <c r="AE148" s="260"/>
      <c r="AF148" s="261"/>
      <c r="AG148" s="260"/>
    </row>
    <row r="149" spans="1:38" s="340" customFormat="1" ht="20.45" customHeight="1">
      <c r="A149" s="260"/>
      <c r="B149" s="262"/>
      <c r="C149" s="260"/>
      <c r="D149" s="320" t="s">
        <v>405</v>
      </c>
      <c r="E149" s="319" t="s">
        <v>521</v>
      </c>
      <c r="F149" s="275"/>
      <c r="G149" s="245" t="s">
        <v>238</v>
      </c>
      <c r="H149" s="245" t="s">
        <v>239</v>
      </c>
      <c r="I149" s="245" t="s">
        <v>402</v>
      </c>
      <c r="J149" s="260"/>
      <c r="K149" s="245" t="s">
        <v>479</v>
      </c>
      <c r="L149" s="260"/>
      <c r="M149" s="245" t="s">
        <v>404</v>
      </c>
      <c r="N149" s="245" t="s">
        <v>238</v>
      </c>
      <c r="O149" s="245" t="s">
        <v>606</v>
      </c>
      <c r="P149" s="245" t="s">
        <v>403</v>
      </c>
      <c r="Q149" s="245" t="s">
        <v>239</v>
      </c>
      <c r="R149" s="245" t="s">
        <v>607</v>
      </c>
      <c r="S149" s="245" t="s">
        <v>402</v>
      </c>
      <c r="T149" s="260"/>
      <c r="U149" s="245" t="s">
        <v>479</v>
      </c>
      <c r="V149" s="260"/>
      <c r="W149" s="245" t="s">
        <v>608</v>
      </c>
      <c r="X149" s="245" t="s">
        <v>238</v>
      </c>
      <c r="Y149" s="245" t="s">
        <v>609</v>
      </c>
      <c r="Z149" s="245" t="s">
        <v>610</v>
      </c>
      <c r="AA149" s="245" t="s">
        <v>239</v>
      </c>
      <c r="AB149" s="245" t="s">
        <v>611</v>
      </c>
      <c r="AC149" s="245" t="s">
        <v>612</v>
      </c>
      <c r="AD149" s="260"/>
      <c r="AE149" s="245" t="s">
        <v>479</v>
      </c>
      <c r="AF149" s="261"/>
      <c r="AG149" s="260"/>
      <c r="AJ149" s="342" t="s">
        <v>488</v>
      </c>
      <c r="AK149" s="342" t="s">
        <v>489</v>
      </c>
      <c r="AL149" s="342" t="s">
        <v>490</v>
      </c>
    </row>
    <row r="150" spans="1:38" ht="20.45" customHeight="1">
      <c r="B150" s="15"/>
      <c r="D150" s="420" t="s">
        <v>670</v>
      </c>
      <c r="E150" s="421" t="s">
        <v>671</v>
      </c>
      <c r="F150" s="317"/>
      <c r="G150" s="369" t="s">
        <v>54</v>
      </c>
      <c r="H150" s="369" t="s">
        <v>54</v>
      </c>
      <c r="I150" s="369" t="s">
        <v>52</v>
      </c>
      <c r="J150" s="317"/>
      <c r="K150" s="318"/>
      <c r="L150" s="317"/>
      <c r="M150" s="369" t="s">
        <v>54</v>
      </c>
      <c r="N150" s="369" t="s">
        <v>54</v>
      </c>
      <c r="O150" s="369" t="s">
        <v>54</v>
      </c>
      <c r="P150" s="369" t="s">
        <v>54</v>
      </c>
      <c r="Q150" s="369" t="s">
        <v>54</v>
      </c>
      <c r="R150" s="369" t="s">
        <v>54</v>
      </c>
      <c r="S150" s="369" t="s">
        <v>52</v>
      </c>
      <c r="U150" s="370"/>
      <c r="W150" s="369" t="s">
        <v>54</v>
      </c>
      <c r="X150" s="369" t="s">
        <v>54</v>
      </c>
      <c r="Y150" s="369" t="s">
        <v>54</v>
      </c>
      <c r="Z150" s="369" t="s">
        <v>54</v>
      </c>
      <c r="AA150" s="369" t="s">
        <v>54</v>
      </c>
      <c r="AB150" s="369" t="s">
        <v>54</v>
      </c>
      <c r="AC150" s="369" t="s">
        <v>52</v>
      </c>
      <c r="AE150" s="370"/>
      <c r="AF150" s="16"/>
      <c r="AJ150" s="343"/>
      <c r="AK150" s="343"/>
    </row>
    <row r="151" spans="1:38" ht="10.15" customHeight="1">
      <c r="B151" s="15"/>
      <c r="F151" s="317"/>
      <c r="G151" s="429"/>
      <c r="H151" s="430"/>
      <c r="I151" s="316"/>
      <c r="J151" s="317"/>
      <c r="K151" s="318"/>
      <c r="L151" s="317"/>
      <c r="M151" s="429"/>
      <c r="N151" s="429"/>
      <c r="O151" s="429"/>
      <c r="P151" s="429"/>
      <c r="Q151" s="430"/>
      <c r="R151" s="430"/>
      <c r="S151" s="316"/>
      <c r="U151" s="100"/>
      <c r="W151" s="429"/>
      <c r="X151" s="429"/>
      <c r="Y151" s="429"/>
      <c r="Z151" s="429"/>
      <c r="AA151" s="430"/>
      <c r="AB151" s="430"/>
      <c r="AC151" s="316"/>
      <c r="AE151" s="100"/>
      <c r="AF151" s="16"/>
      <c r="AJ151" s="343"/>
      <c r="AK151" s="343"/>
    </row>
    <row r="152" spans="1:38" ht="10.15" customHeight="1">
      <c r="B152" s="15"/>
      <c r="D152" s="371">
        <v>0</v>
      </c>
      <c r="E152" s="315" t="s">
        <v>491</v>
      </c>
      <c r="F152" s="347"/>
      <c r="G152" s="436"/>
      <c r="H152" s="436"/>
      <c r="I152" s="313"/>
      <c r="J152" s="324"/>
      <c r="K152" s="178" t="str">
        <f>IF(AND(G152&lt;&gt;0,I152=0),"ERROR",IF(ISERROR(G152/I152),"OK",IF(G152/I152&lt;=0,"OK","ERROR")))</f>
        <v>OK</v>
      </c>
      <c r="M152" s="431"/>
      <c r="N152" s="431"/>
      <c r="O152" s="434">
        <f>SUM(M152:N152)</f>
        <v>0</v>
      </c>
      <c r="P152" s="431"/>
      <c r="Q152" s="431"/>
      <c r="R152" s="434">
        <f>SUM(P152:Q152)</f>
        <v>0</v>
      </c>
      <c r="S152" s="313"/>
      <c r="U152" s="178" t="str">
        <f>IF(AND(O152&lt;&gt;0,S152=0),"ERROR",IF(ISERROR(O152/S152),"OK",IF(O152/S152&lt;=0,"OK","ERROR")))</f>
        <v>OK</v>
      </c>
      <c r="V152" s="324"/>
      <c r="W152" s="431"/>
      <c r="X152" s="431"/>
      <c r="Y152" s="434">
        <f>SUM(W152:X152)</f>
        <v>0</v>
      </c>
      <c r="Z152" s="431"/>
      <c r="AA152" s="431"/>
      <c r="AB152" s="434">
        <f>SUM(Z152:AA152)</f>
        <v>0</v>
      </c>
      <c r="AC152" s="313"/>
      <c r="AE152" s="178" t="str">
        <f>IF(AND(Y152&lt;&gt;0,AC152=0),"ERROR",IF(ISERROR(Y152/AC152),"OK",IF(Y152/AC152&lt;=0,"OK","ERROR")))</f>
        <v>OK</v>
      </c>
      <c r="AF152" s="16"/>
      <c r="AI152" s="5">
        <v>0</v>
      </c>
      <c r="AJ152" s="343" t="str">
        <f>K152</f>
        <v>OK</v>
      </c>
      <c r="AK152" s="343" t="str">
        <f>U152</f>
        <v>OK</v>
      </c>
      <c r="AL152" s="337" t="str">
        <f>AE152</f>
        <v>OK</v>
      </c>
    </row>
    <row r="153" spans="1:38" ht="10.15" customHeight="1">
      <c r="B153" s="15"/>
      <c r="D153" s="314">
        <v>1</v>
      </c>
      <c r="E153" s="256" t="s">
        <v>492</v>
      </c>
      <c r="F153" s="347"/>
      <c r="G153" s="436"/>
      <c r="H153" s="436"/>
      <c r="I153" s="313"/>
      <c r="J153" s="324"/>
      <c r="K153" s="178" t="str">
        <f>IF(AND(G153&lt;&gt;0,I153=0),"ERROR",IF(ISERROR(G153/I153),"OK",IF(AND(G153/I153&lt;=Index!$G$130,G153/I153&gt;=Index!$F$130),"OK","ERROR")))</f>
        <v>OK</v>
      </c>
      <c r="M153" s="431"/>
      <c r="N153" s="431"/>
      <c r="O153" s="434">
        <f t="shared" ref="O153:O176" si="21">SUM(M153:N153)</f>
        <v>0</v>
      </c>
      <c r="P153" s="431"/>
      <c r="Q153" s="431"/>
      <c r="R153" s="434">
        <f t="shared" ref="R153:R176" si="22">SUM(P153:Q153)</f>
        <v>0</v>
      </c>
      <c r="S153" s="313"/>
      <c r="U153" s="178" t="str">
        <f>IF(AND(O153&lt;&gt;0,S153=0),"ERROR",IF(ISERROR(O153/S153),"OK",IF(AND(O153/S153&lt;=Index!$G$130,O153/S153&gt;=Index!$F$130),"OK","ERROR")))</f>
        <v>OK</v>
      </c>
      <c r="V153" s="324"/>
      <c r="W153" s="431"/>
      <c r="X153" s="431"/>
      <c r="Y153" s="434">
        <f t="shared" ref="Y153:Y176" si="23">SUM(W153:X153)</f>
        <v>0</v>
      </c>
      <c r="Z153" s="431"/>
      <c r="AA153" s="431"/>
      <c r="AB153" s="434">
        <f t="shared" ref="AB153:AB176" si="24">SUM(Z153:AA153)</f>
        <v>0</v>
      </c>
      <c r="AC153" s="313"/>
      <c r="AE153" s="178" t="str">
        <f>IF(AND(Y153&lt;&gt;0,AC153=0),"ERROR",IF(ISERROR(Y153/AC153),"OK",IF(AND(Y153/AC153&lt;=Index!$G$130,Y153/AC153&gt;=Index!$F$130),"OK","ERROR")))</f>
        <v>OK</v>
      </c>
      <c r="AF153" s="16"/>
      <c r="AI153" s="5">
        <v>1</v>
      </c>
      <c r="AJ153" s="343" t="str">
        <f t="shared" ref="AJ153:AJ175" si="25">K153</f>
        <v>OK</v>
      </c>
      <c r="AK153" s="343" t="str">
        <f t="shared" ref="AK153:AK175" si="26">U153</f>
        <v>OK</v>
      </c>
      <c r="AL153" s="337" t="str">
        <f t="shared" ref="AL153:AL175" si="27">AE153</f>
        <v>OK</v>
      </c>
    </row>
    <row r="154" spans="1:38" ht="10.15" customHeight="1">
      <c r="B154" s="15"/>
      <c r="D154" s="314">
        <v>2</v>
      </c>
      <c r="E154" s="256" t="s">
        <v>493</v>
      </c>
      <c r="F154" s="347"/>
      <c r="G154" s="436"/>
      <c r="H154" s="436"/>
      <c r="I154" s="313"/>
      <c r="J154" s="324"/>
      <c r="K154" s="178" t="str">
        <f>IF(AND(G154&lt;&gt;0,I154=0),"ERROR",IF(ISERROR(G154/I154),"OK",IF(AND(G154/I154&lt;=Index!$G$131,G154/I154&gt;=Index!$F$131),"OK","ERROR")))</f>
        <v>OK</v>
      </c>
      <c r="M154" s="431"/>
      <c r="N154" s="431"/>
      <c r="O154" s="434">
        <f t="shared" si="21"/>
        <v>0</v>
      </c>
      <c r="P154" s="431"/>
      <c r="Q154" s="431"/>
      <c r="R154" s="434">
        <f t="shared" si="22"/>
        <v>0</v>
      </c>
      <c r="S154" s="313"/>
      <c r="U154" s="178" t="str">
        <f>IF(AND(O154&lt;&gt;0,S154=0),"ERROR",IF(ISERROR(O154/S154),"OK",IF(AND(O154/S154&lt;=Index!$G$131,O154/S154&gt;=Index!$F$131),"OK","ERROR")))</f>
        <v>OK</v>
      </c>
      <c r="V154" s="324"/>
      <c r="W154" s="431"/>
      <c r="X154" s="431"/>
      <c r="Y154" s="434">
        <f t="shared" si="23"/>
        <v>0</v>
      </c>
      <c r="Z154" s="431"/>
      <c r="AA154" s="431"/>
      <c r="AB154" s="434">
        <f t="shared" si="24"/>
        <v>0</v>
      </c>
      <c r="AC154" s="313"/>
      <c r="AE154" s="178" t="str">
        <f>IF(AND(Y154&lt;&gt;0,AC154=0),"ERROR",IF(ISERROR(Y154/AC154),"OK",IF(AND(Y154/AC154&lt;=Index!$G$131,Y154/AC154&gt;=Index!$F$131),"OK","ERROR")))</f>
        <v>OK</v>
      </c>
      <c r="AF154" s="16"/>
      <c r="AI154" s="5">
        <v>2</v>
      </c>
      <c r="AJ154" s="343" t="str">
        <f t="shared" si="25"/>
        <v>OK</v>
      </c>
      <c r="AK154" s="343" t="str">
        <f t="shared" si="26"/>
        <v>OK</v>
      </c>
      <c r="AL154" s="337" t="str">
        <f t="shared" si="27"/>
        <v>OK</v>
      </c>
    </row>
    <row r="155" spans="1:38" ht="10.15" customHeight="1">
      <c r="B155" s="15"/>
      <c r="D155" s="314">
        <v>3</v>
      </c>
      <c r="E155" s="256" t="s">
        <v>494</v>
      </c>
      <c r="F155" s="347"/>
      <c r="G155" s="436"/>
      <c r="H155" s="436"/>
      <c r="I155" s="313"/>
      <c r="J155" s="324"/>
      <c r="K155" s="178" t="str">
        <f>IF(AND(G155&lt;&gt;0,I155=0),"ERROR",IF(ISERROR(G155/I155),"OK",IF(AND(G155/I155&lt;=Index!$G$132,G155/I155&gt;=Index!$F$132),"OK","ERROR")))</f>
        <v>OK</v>
      </c>
      <c r="M155" s="431"/>
      <c r="N155" s="431"/>
      <c r="O155" s="434">
        <f t="shared" si="21"/>
        <v>0</v>
      </c>
      <c r="P155" s="431"/>
      <c r="Q155" s="431"/>
      <c r="R155" s="434">
        <f t="shared" si="22"/>
        <v>0</v>
      </c>
      <c r="S155" s="313"/>
      <c r="U155" s="178" t="str">
        <f>IF(AND(O155&lt;&gt;0,S155=0),"ERROR",IF(ISERROR(O155/S155),"OK",IF(AND(O155/S155&lt;=Index!$G$132,O155/S155&gt;=Index!$F$132),"OK","ERROR")))</f>
        <v>OK</v>
      </c>
      <c r="V155" s="324"/>
      <c r="W155" s="431"/>
      <c r="X155" s="431"/>
      <c r="Y155" s="434">
        <f t="shared" si="23"/>
        <v>0</v>
      </c>
      <c r="Z155" s="431"/>
      <c r="AA155" s="431"/>
      <c r="AB155" s="434">
        <f t="shared" si="24"/>
        <v>0</v>
      </c>
      <c r="AC155" s="313"/>
      <c r="AE155" s="178" t="str">
        <f>IF(AND(Y155&lt;&gt;0,AC155=0),"ERROR",IF(ISERROR(Y155/AC155),"OK",IF(AND(Y155/AC155&lt;=Index!$G$132,Y155/AC155&gt;=Index!$F$132),"OK","ERROR")))</f>
        <v>OK</v>
      </c>
      <c r="AF155" s="16"/>
      <c r="AI155" s="5">
        <v>3</v>
      </c>
      <c r="AJ155" s="343" t="str">
        <f t="shared" si="25"/>
        <v>OK</v>
      </c>
      <c r="AK155" s="343" t="str">
        <f t="shared" si="26"/>
        <v>OK</v>
      </c>
      <c r="AL155" s="337" t="str">
        <f t="shared" si="27"/>
        <v>OK</v>
      </c>
    </row>
    <row r="156" spans="1:38" ht="10.15" customHeight="1">
      <c r="B156" s="15"/>
      <c r="D156" s="314">
        <v>4</v>
      </c>
      <c r="E156" s="256" t="s">
        <v>495</v>
      </c>
      <c r="F156" s="347"/>
      <c r="G156" s="436"/>
      <c r="H156" s="436"/>
      <c r="I156" s="313"/>
      <c r="J156" s="324"/>
      <c r="K156" s="178" t="str">
        <f>IF(AND(G156&lt;&gt;0,I156=0),"ERROR",IF(ISERROR(G156/I156),"OK",IF(AND(G156/I156&lt;=Index!$G$133,G156/I156&gt;=Index!$F$133),"OK","ERROR")))</f>
        <v>OK</v>
      </c>
      <c r="M156" s="431"/>
      <c r="N156" s="431"/>
      <c r="O156" s="434">
        <f t="shared" si="21"/>
        <v>0</v>
      </c>
      <c r="P156" s="431"/>
      <c r="Q156" s="431"/>
      <c r="R156" s="434">
        <f t="shared" si="22"/>
        <v>0</v>
      </c>
      <c r="S156" s="313"/>
      <c r="U156" s="178" t="str">
        <f>IF(AND(O156&lt;&gt;0,S156=0),"ERROR",IF(ISERROR(O156/S156),"OK",IF(AND(O156/S156&lt;=Index!$G$133,O156/S156&gt;=Index!$F$133),"OK","ERROR")))</f>
        <v>OK</v>
      </c>
      <c r="V156" s="324"/>
      <c r="W156" s="431"/>
      <c r="X156" s="431"/>
      <c r="Y156" s="434">
        <f t="shared" si="23"/>
        <v>0</v>
      </c>
      <c r="Z156" s="431"/>
      <c r="AA156" s="431"/>
      <c r="AB156" s="434">
        <f t="shared" si="24"/>
        <v>0</v>
      </c>
      <c r="AC156" s="313"/>
      <c r="AE156" s="178" t="str">
        <f>IF(AND(Y156&lt;&gt;0,AC156=0),"ERROR",IF(ISERROR(Y156/AC156),"OK",IF(AND(Y156/AC156&lt;=Index!$G$133,Y156/AC156&gt;=Index!$F$133),"OK","ERROR")))</f>
        <v>OK</v>
      </c>
      <c r="AF156" s="16"/>
      <c r="AI156" s="5">
        <v>4</v>
      </c>
      <c r="AJ156" s="343" t="str">
        <f t="shared" si="25"/>
        <v>OK</v>
      </c>
      <c r="AK156" s="343" t="str">
        <f t="shared" si="26"/>
        <v>OK</v>
      </c>
      <c r="AL156" s="337" t="str">
        <f t="shared" si="27"/>
        <v>OK</v>
      </c>
    </row>
    <row r="157" spans="1:38" ht="10.15" customHeight="1">
      <c r="B157" s="15"/>
      <c r="D157" s="314">
        <v>5</v>
      </c>
      <c r="E157" s="256" t="s">
        <v>496</v>
      </c>
      <c r="F157" s="347"/>
      <c r="G157" s="436"/>
      <c r="H157" s="436"/>
      <c r="I157" s="313"/>
      <c r="J157" s="324"/>
      <c r="K157" s="178" t="str">
        <f>IF(AND(G157&lt;&gt;0,I157=0),"ERROR",IF(ISERROR(G157/I157),"OK",IF(AND(G157/I157&lt;=Index!$G$134,G157/I157&gt;=Index!$F$134),"OK","ERROR")))</f>
        <v>OK</v>
      </c>
      <c r="M157" s="431"/>
      <c r="N157" s="431"/>
      <c r="O157" s="434">
        <f t="shared" si="21"/>
        <v>0</v>
      </c>
      <c r="P157" s="431"/>
      <c r="Q157" s="431"/>
      <c r="R157" s="434">
        <f t="shared" si="22"/>
        <v>0</v>
      </c>
      <c r="S157" s="313"/>
      <c r="U157" s="178" t="str">
        <f>IF(AND(O157&lt;&gt;0,S157=0),"ERROR",IF(ISERROR(O157/S157),"OK",IF(AND(O157/S157&lt;=Index!$G$134,O157/S157&gt;=Index!$F$134),"OK","ERROR")))</f>
        <v>OK</v>
      </c>
      <c r="V157" s="324"/>
      <c r="W157" s="431"/>
      <c r="X157" s="431"/>
      <c r="Y157" s="434">
        <f t="shared" si="23"/>
        <v>0</v>
      </c>
      <c r="Z157" s="431"/>
      <c r="AA157" s="431"/>
      <c r="AB157" s="434">
        <f t="shared" si="24"/>
        <v>0</v>
      </c>
      <c r="AC157" s="313"/>
      <c r="AE157" s="178" t="str">
        <f>IF(AND(Y157&lt;&gt;0,AC157=0),"ERROR",IF(ISERROR(Y157/AC157),"OK",IF(AND(Y157/AC157&lt;=Index!$G$134,Y157/AC157&gt;=Index!$F$134),"OK","ERROR")))</f>
        <v>OK</v>
      </c>
      <c r="AF157" s="16"/>
      <c r="AI157" s="5">
        <v>5</v>
      </c>
      <c r="AJ157" s="343" t="str">
        <f t="shared" si="25"/>
        <v>OK</v>
      </c>
      <c r="AK157" s="343" t="str">
        <f t="shared" si="26"/>
        <v>OK</v>
      </c>
      <c r="AL157" s="337" t="str">
        <f t="shared" si="27"/>
        <v>OK</v>
      </c>
    </row>
    <row r="158" spans="1:38" ht="10.15" customHeight="1">
      <c r="B158" s="15"/>
      <c r="D158" s="314">
        <v>6</v>
      </c>
      <c r="E158" s="256" t="s">
        <v>497</v>
      </c>
      <c r="F158" s="347"/>
      <c r="G158" s="436"/>
      <c r="H158" s="436"/>
      <c r="I158" s="313"/>
      <c r="J158" s="324"/>
      <c r="K158" s="178" t="str">
        <f>IF(AND(G158&lt;&gt;0,I158=0),"ERROR",IF(ISERROR(G158/I158),"OK",IF(AND(G158/I158&lt;=Index!$G$135,G158/I158&gt;=Index!$F$135),"OK","ERROR")))</f>
        <v>OK</v>
      </c>
      <c r="M158" s="431"/>
      <c r="N158" s="431"/>
      <c r="O158" s="434">
        <f t="shared" si="21"/>
        <v>0</v>
      </c>
      <c r="P158" s="431"/>
      <c r="Q158" s="431"/>
      <c r="R158" s="434">
        <f t="shared" si="22"/>
        <v>0</v>
      </c>
      <c r="S158" s="313"/>
      <c r="U158" s="178" t="str">
        <f>IF(AND(O158&lt;&gt;0,S158=0),"ERROR",IF(ISERROR(O158/S158),"OK",IF(AND(O158/S158&lt;=Index!$G$135,O158/S158&gt;=Index!$F$135),"OK","ERROR")))</f>
        <v>OK</v>
      </c>
      <c r="V158" s="324"/>
      <c r="W158" s="431"/>
      <c r="X158" s="431"/>
      <c r="Y158" s="434">
        <f t="shared" si="23"/>
        <v>0</v>
      </c>
      <c r="Z158" s="431"/>
      <c r="AA158" s="431"/>
      <c r="AB158" s="434">
        <f t="shared" si="24"/>
        <v>0</v>
      </c>
      <c r="AC158" s="313"/>
      <c r="AE158" s="178" t="str">
        <f>IF(AND(Y158&lt;&gt;0,AC158=0),"ERROR",IF(ISERROR(Y158/AC158),"OK",IF(AND(Y158/AC158&lt;=Index!$G$135,Y158/AC158&gt;=Index!$F$135),"OK","ERROR")))</f>
        <v>OK</v>
      </c>
      <c r="AF158" s="16"/>
      <c r="AI158" s="5">
        <v>6</v>
      </c>
      <c r="AJ158" s="343" t="str">
        <f t="shared" si="25"/>
        <v>OK</v>
      </c>
      <c r="AK158" s="343" t="str">
        <f t="shared" si="26"/>
        <v>OK</v>
      </c>
      <c r="AL158" s="337" t="str">
        <f t="shared" si="27"/>
        <v>OK</v>
      </c>
    </row>
    <row r="159" spans="1:38" ht="10.15" customHeight="1">
      <c r="B159" s="15"/>
      <c r="D159" s="314">
        <v>7</v>
      </c>
      <c r="E159" s="256" t="s">
        <v>498</v>
      </c>
      <c r="F159" s="347"/>
      <c r="G159" s="436"/>
      <c r="H159" s="436"/>
      <c r="I159" s="313"/>
      <c r="J159" s="324"/>
      <c r="K159" s="178" t="str">
        <f>IF(AND(G159&lt;&gt;0,I159=0),"ERROR",IF(ISERROR(G159/I159),"OK",IF(AND(G159/I159&lt;=Index!$G$136,G159/I159&gt;=Index!$F$136),"OK","ERROR")))</f>
        <v>OK</v>
      </c>
      <c r="M159" s="431"/>
      <c r="N159" s="431"/>
      <c r="O159" s="434">
        <f t="shared" si="21"/>
        <v>0</v>
      </c>
      <c r="P159" s="431"/>
      <c r="Q159" s="431"/>
      <c r="R159" s="434">
        <f t="shared" si="22"/>
        <v>0</v>
      </c>
      <c r="S159" s="313"/>
      <c r="U159" s="178" t="str">
        <f>IF(AND(O159&lt;&gt;0,S159=0),"ERROR",IF(ISERROR(O159/S159),"OK",IF(AND(O159/S159&lt;=Index!$G$136,O159/S159&gt;=Index!$F$136),"OK","ERROR")))</f>
        <v>OK</v>
      </c>
      <c r="V159" s="324"/>
      <c r="W159" s="431"/>
      <c r="X159" s="431"/>
      <c r="Y159" s="434">
        <f t="shared" si="23"/>
        <v>0</v>
      </c>
      <c r="Z159" s="431"/>
      <c r="AA159" s="431"/>
      <c r="AB159" s="434">
        <f t="shared" si="24"/>
        <v>0</v>
      </c>
      <c r="AC159" s="313"/>
      <c r="AE159" s="178" t="str">
        <f>IF(AND(Y159&lt;&gt;0,AC159=0),"ERROR",IF(ISERROR(Y159/AC159),"OK",IF(AND(Y159/AC159&lt;=Index!$G$136,Y159/AC159&gt;=Index!$F$136),"OK","ERROR")))</f>
        <v>OK</v>
      </c>
      <c r="AF159" s="16"/>
      <c r="AI159" s="5">
        <v>7</v>
      </c>
      <c r="AJ159" s="343" t="str">
        <f t="shared" si="25"/>
        <v>OK</v>
      </c>
      <c r="AK159" s="343" t="str">
        <f t="shared" si="26"/>
        <v>OK</v>
      </c>
      <c r="AL159" s="337" t="str">
        <f t="shared" si="27"/>
        <v>OK</v>
      </c>
    </row>
    <row r="160" spans="1:38" ht="10.15" customHeight="1">
      <c r="B160" s="15"/>
      <c r="D160" s="314">
        <v>8</v>
      </c>
      <c r="E160" s="256" t="s">
        <v>499</v>
      </c>
      <c r="F160" s="347"/>
      <c r="G160" s="436"/>
      <c r="H160" s="436"/>
      <c r="I160" s="313"/>
      <c r="J160" s="324"/>
      <c r="K160" s="178" t="str">
        <f>IF(AND(G160&lt;&gt;0,I160=0),"ERROR",IF(ISERROR(G160/I160),"OK",IF(AND(G160/I160&lt;=Index!$G$137,G160/I160&gt;=Index!$F$137),"OK","ERROR")))</f>
        <v>OK</v>
      </c>
      <c r="M160" s="431"/>
      <c r="N160" s="431"/>
      <c r="O160" s="434">
        <f t="shared" si="21"/>
        <v>0</v>
      </c>
      <c r="P160" s="431"/>
      <c r="Q160" s="431"/>
      <c r="R160" s="434">
        <f t="shared" si="22"/>
        <v>0</v>
      </c>
      <c r="S160" s="313"/>
      <c r="U160" s="178" t="str">
        <f>IF(AND(O160&lt;&gt;0,S160=0),"ERROR",IF(ISERROR(O160/S160),"OK",IF(AND(O160/S160&lt;=Index!$G$137,O160/S160&gt;=Index!$F$137),"OK","ERROR")))</f>
        <v>OK</v>
      </c>
      <c r="V160" s="324"/>
      <c r="W160" s="431"/>
      <c r="X160" s="431"/>
      <c r="Y160" s="434">
        <f t="shared" si="23"/>
        <v>0</v>
      </c>
      <c r="Z160" s="431"/>
      <c r="AA160" s="431"/>
      <c r="AB160" s="434">
        <f t="shared" si="24"/>
        <v>0</v>
      </c>
      <c r="AC160" s="313"/>
      <c r="AE160" s="178" t="str">
        <f>IF(AND(Y160&lt;&gt;0,AC160=0),"ERROR",IF(ISERROR(Y160/AC160),"OK",IF(AND(Y160/AC160&lt;=Index!$G$137,Y160/AC160&gt;=Index!$F$137),"OK","ERROR")))</f>
        <v>OK</v>
      </c>
      <c r="AF160" s="16"/>
      <c r="AI160" s="5">
        <v>8</v>
      </c>
      <c r="AJ160" s="343" t="str">
        <f t="shared" si="25"/>
        <v>OK</v>
      </c>
      <c r="AK160" s="343" t="str">
        <f t="shared" si="26"/>
        <v>OK</v>
      </c>
      <c r="AL160" s="337" t="str">
        <f t="shared" si="27"/>
        <v>OK</v>
      </c>
    </row>
    <row r="161" spans="2:38" ht="10.15" customHeight="1">
      <c r="B161" s="15"/>
      <c r="D161" s="314">
        <v>9</v>
      </c>
      <c r="E161" s="256" t="s">
        <v>500</v>
      </c>
      <c r="F161" s="347"/>
      <c r="G161" s="436"/>
      <c r="H161" s="436"/>
      <c r="I161" s="313"/>
      <c r="J161" s="324"/>
      <c r="K161" s="178" t="str">
        <f>IF(AND(G161&lt;&gt;0,I161=0),"ERROR",IF(ISERROR(G161/I161),"OK",IF(AND(G161/I161&lt;=Index!$G$138,G161/I161&gt;=Index!$F$138),"OK","ERROR")))</f>
        <v>OK</v>
      </c>
      <c r="M161" s="431"/>
      <c r="N161" s="431"/>
      <c r="O161" s="434">
        <f t="shared" si="21"/>
        <v>0</v>
      </c>
      <c r="P161" s="431"/>
      <c r="Q161" s="431"/>
      <c r="R161" s="434">
        <f t="shared" si="22"/>
        <v>0</v>
      </c>
      <c r="S161" s="313"/>
      <c r="U161" s="178" t="str">
        <f>IF(AND(O161&lt;&gt;0,S161=0),"ERROR",IF(ISERROR(O161/S161),"OK",IF(AND(O161/S161&lt;=Index!$G$138,O161/S161&gt;=Index!$F$138),"OK","ERROR")))</f>
        <v>OK</v>
      </c>
      <c r="V161" s="324"/>
      <c r="W161" s="431"/>
      <c r="X161" s="431"/>
      <c r="Y161" s="434">
        <f t="shared" si="23"/>
        <v>0</v>
      </c>
      <c r="Z161" s="431"/>
      <c r="AA161" s="431"/>
      <c r="AB161" s="434">
        <f t="shared" si="24"/>
        <v>0</v>
      </c>
      <c r="AC161" s="313"/>
      <c r="AE161" s="178" t="str">
        <f>IF(AND(Y161&lt;&gt;0,AC161=0),"ERROR",IF(ISERROR(Y161/AC161),"OK",IF(AND(Y161/AC161&lt;=Index!$G$138,Y161/AC161&gt;=Index!$F$138),"OK","ERROR")))</f>
        <v>OK</v>
      </c>
      <c r="AF161" s="16"/>
      <c r="AI161" s="5">
        <v>9</v>
      </c>
      <c r="AJ161" s="343" t="str">
        <f t="shared" si="25"/>
        <v>OK</v>
      </c>
      <c r="AK161" s="343" t="str">
        <f t="shared" si="26"/>
        <v>OK</v>
      </c>
      <c r="AL161" s="337" t="str">
        <f t="shared" si="27"/>
        <v>OK</v>
      </c>
    </row>
    <row r="162" spans="2:38" ht="10.15" customHeight="1">
      <c r="B162" s="15"/>
      <c r="D162" s="314">
        <v>10</v>
      </c>
      <c r="E162" s="256" t="s">
        <v>501</v>
      </c>
      <c r="G162" s="436"/>
      <c r="H162" s="436"/>
      <c r="I162" s="313"/>
      <c r="J162" s="324"/>
      <c r="K162" s="178" t="str">
        <f>IF(AND(G162&lt;&gt;0,I162=0),"ERROR",IF(ISERROR(G162/I162),"OK",IF(AND(G162/I162&lt;=Index!$G$139,G162/I162&gt;=Index!$F$139),"OK","ERROR")))</f>
        <v>OK</v>
      </c>
      <c r="M162" s="431"/>
      <c r="N162" s="431"/>
      <c r="O162" s="434">
        <f t="shared" si="21"/>
        <v>0</v>
      </c>
      <c r="P162" s="431"/>
      <c r="Q162" s="431"/>
      <c r="R162" s="434">
        <f t="shared" si="22"/>
        <v>0</v>
      </c>
      <c r="S162" s="313"/>
      <c r="U162" s="178" t="str">
        <f>IF(AND(O162&lt;&gt;0,S162=0),"ERROR",IF(ISERROR(O162/S162),"OK",IF(AND(O162/S162&lt;=Index!$G$139,O162/S162&gt;=Index!$F$139),"OK","ERROR")))</f>
        <v>OK</v>
      </c>
      <c r="V162" s="324"/>
      <c r="W162" s="431"/>
      <c r="X162" s="431"/>
      <c r="Y162" s="434">
        <f t="shared" si="23"/>
        <v>0</v>
      </c>
      <c r="Z162" s="431"/>
      <c r="AA162" s="431"/>
      <c r="AB162" s="434">
        <f t="shared" si="24"/>
        <v>0</v>
      </c>
      <c r="AC162" s="313"/>
      <c r="AE162" s="178" t="str">
        <f>IF(AND(Y162&lt;&gt;0,AC162=0),"ERROR",IF(ISERROR(Y162/AC162),"OK",IF(AND(Y162/AC162&lt;=Index!$G$139,Y162/AC162&gt;=Index!$F$139),"OK","ERROR")))</f>
        <v>OK</v>
      </c>
      <c r="AF162" s="16"/>
      <c r="AI162" s="5">
        <v>10</v>
      </c>
      <c r="AJ162" s="343" t="str">
        <f t="shared" si="25"/>
        <v>OK</v>
      </c>
      <c r="AK162" s="343" t="str">
        <f t="shared" si="26"/>
        <v>OK</v>
      </c>
      <c r="AL162" s="337" t="str">
        <f t="shared" si="27"/>
        <v>OK</v>
      </c>
    </row>
    <row r="163" spans="2:38" ht="10.15" customHeight="1">
      <c r="B163" s="15"/>
      <c r="D163" s="314">
        <v>11</v>
      </c>
      <c r="E163" s="256" t="s">
        <v>502</v>
      </c>
      <c r="G163" s="436"/>
      <c r="H163" s="436"/>
      <c r="I163" s="313"/>
      <c r="J163" s="324"/>
      <c r="K163" s="178" t="str">
        <f>IF(AND(G163&lt;&gt;0,I163=0),"ERROR",IF(ISERROR(G163/I163),"OK",IF(AND(G163/I163&lt;=Index!$G$140,G163/I163&gt;=Index!$F$140),"OK","ERROR")))</f>
        <v>OK</v>
      </c>
      <c r="M163" s="431"/>
      <c r="N163" s="431"/>
      <c r="O163" s="434">
        <f t="shared" si="21"/>
        <v>0</v>
      </c>
      <c r="P163" s="431"/>
      <c r="Q163" s="431"/>
      <c r="R163" s="434">
        <f t="shared" si="22"/>
        <v>0</v>
      </c>
      <c r="S163" s="313"/>
      <c r="U163" s="178" t="str">
        <f>IF(AND(O163&lt;&gt;0,S163=0),"ERROR",IF(ISERROR(O163/S163),"OK",IF(AND(O163/S163&lt;=Index!$G$140,O163/S163&gt;=Index!$F$140),"OK","ERROR")))</f>
        <v>OK</v>
      </c>
      <c r="V163" s="324"/>
      <c r="W163" s="431"/>
      <c r="X163" s="431"/>
      <c r="Y163" s="434">
        <f t="shared" si="23"/>
        <v>0</v>
      </c>
      <c r="Z163" s="431"/>
      <c r="AA163" s="431"/>
      <c r="AB163" s="434">
        <f t="shared" si="24"/>
        <v>0</v>
      </c>
      <c r="AC163" s="313"/>
      <c r="AE163" s="178" t="str">
        <f>IF(AND(Y163&lt;&gt;0,AC163=0),"ERROR",IF(ISERROR(Y163/AC163),"OK",IF(AND(Y163/AC163&lt;=Index!$G$140,Y163/AC163&gt;=Index!$F$140),"OK","ERROR")))</f>
        <v>OK</v>
      </c>
      <c r="AF163" s="16"/>
      <c r="AI163" s="5">
        <v>11</v>
      </c>
      <c r="AJ163" s="343" t="str">
        <f t="shared" si="25"/>
        <v>OK</v>
      </c>
      <c r="AK163" s="343" t="str">
        <f t="shared" si="26"/>
        <v>OK</v>
      </c>
      <c r="AL163" s="337" t="str">
        <f t="shared" si="27"/>
        <v>OK</v>
      </c>
    </row>
    <row r="164" spans="2:38" ht="10.15" customHeight="1">
      <c r="B164" s="15"/>
      <c r="D164" s="314">
        <v>12</v>
      </c>
      <c r="E164" s="256" t="s">
        <v>503</v>
      </c>
      <c r="G164" s="436"/>
      <c r="H164" s="436"/>
      <c r="I164" s="313"/>
      <c r="J164" s="324"/>
      <c r="K164" s="178" t="str">
        <f>IF(AND(G164&lt;&gt;0,I164=0),"ERROR",IF(ISERROR(G164/I164),"OK",IF(AND(G164/I164&lt;=Index!$G$141,G164/I164&gt;=Index!$F$141),"OK","ERROR")))</f>
        <v>OK</v>
      </c>
      <c r="M164" s="431"/>
      <c r="N164" s="431"/>
      <c r="O164" s="434">
        <f t="shared" si="21"/>
        <v>0</v>
      </c>
      <c r="P164" s="431"/>
      <c r="Q164" s="431"/>
      <c r="R164" s="434">
        <f t="shared" si="22"/>
        <v>0</v>
      </c>
      <c r="S164" s="313"/>
      <c r="U164" s="178" t="str">
        <f>IF(AND(O164&lt;&gt;0,S164=0),"ERROR",IF(ISERROR(O164/S164),"OK",IF(AND(O164/S164&lt;=Index!$G$141,O164/S164&gt;=Index!$F$141),"OK","ERROR")))</f>
        <v>OK</v>
      </c>
      <c r="V164" s="324"/>
      <c r="W164" s="431"/>
      <c r="X164" s="431"/>
      <c r="Y164" s="434">
        <f t="shared" si="23"/>
        <v>0</v>
      </c>
      <c r="Z164" s="431"/>
      <c r="AA164" s="431"/>
      <c r="AB164" s="434">
        <f t="shared" si="24"/>
        <v>0</v>
      </c>
      <c r="AC164" s="313"/>
      <c r="AE164" s="178" t="str">
        <f>IF(AND(Y164&lt;&gt;0,AC164=0),"ERROR",IF(ISERROR(Y164/AC164),"OK",IF(AND(Y164/AC164&lt;=Index!$G$141,Y164/AC164&gt;=Index!$F$141),"OK","ERROR")))</f>
        <v>OK</v>
      </c>
      <c r="AF164" s="16"/>
      <c r="AI164" s="5">
        <v>12</v>
      </c>
      <c r="AJ164" s="343" t="str">
        <f t="shared" si="25"/>
        <v>OK</v>
      </c>
      <c r="AK164" s="343" t="str">
        <f t="shared" si="26"/>
        <v>OK</v>
      </c>
      <c r="AL164" s="337" t="str">
        <f t="shared" si="27"/>
        <v>OK</v>
      </c>
    </row>
    <row r="165" spans="2:38" ht="10.15" customHeight="1">
      <c r="B165" s="15"/>
      <c r="D165" s="314">
        <v>13</v>
      </c>
      <c r="E165" s="256" t="s">
        <v>504</v>
      </c>
      <c r="G165" s="436"/>
      <c r="H165" s="436"/>
      <c r="I165" s="313"/>
      <c r="J165" s="324"/>
      <c r="K165" s="178" t="str">
        <f>IF(AND(G165&lt;&gt;0,I165=0),"ERROR",IF(ISERROR(G165/I165),"OK",IF(AND(G165/I165&lt;=Index!$G$142,G165/I165&gt;=Index!$F$142),"OK","ERROR")))</f>
        <v>OK</v>
      </c>
      <c r="M165" s="431"/>
      <c r="N165" s="431"/>
      <c r="O165" s="434">
        <f t="shared" si="21"/>
        <v>0</v>
      </c>
      <c r="P165" s="431"/>
      <c r="Q165" s="431"/>
      <c r="R165" s="434">
        <f t="shared" si="22"/>
        <v>0</v>
      </c>
      <c r="S165" s="313"/>
      <c r="U165" s="178" t="str">
        <f>IF(AND(O165&lt;&gt;0,S165=0),"ERROR",IF(ISERROR(O165/S165),"OK",IF(AND(O165/S165&lt;=Index!$G$142,O165/S165&gt;=Index!$F$142),"OK","ERROR")))</f>
        <v>OK</v>
      </c>
      <c r="V165" s="324"/>
      <c r="W165" s="431"/>
      <c r="X165" s="431"/>
      <c r="Y165" s="434">
        <f t="shared" si="23"/>
        <v>0</v>
      </c>
      <c r="Z165" s="431"/>
      <c r="AA165" s="431"/>
      <c r="AB165" s="434">
        <f t="shared" si="24"/>
        <v>0</v>
      </c>
      <c r="AC165" s="313"/>
      <c r="AE165" s="178" t="str">
        <f>IF(AND(Y165&lt;&gt;0,AC165=0),"ERROR",IF(ISERROR(Y165/AC165),"OK",IF(AND(Y165/AC165&lt;=Index!$G$142,Y165/AC165&gt;=Index!$F$142),"OK","ERROR")))</f>
        <v>OK</v>
      </c>
      <c r="AF165" s="16"/>
      <c r="AI165" s="5">
        <v>13</v>
      </c>
      <c r="AJ165" s="343" t="str">
        <f t="shared" si="25"/>
        <v>OK</v>
      </c>
      <c r="AK165" s="343" t="str">
        <f t="shared" si="26"/>
        <v>OK</v>
      </c>
      <c r="AL165" s="337" t="str">
        <f t="shared" si="27"/>
        <v>OK</v>
      </c>
    </row>
    <row r="166" spans="2:38" ht="10.15" customHeight="1">
      <c r="B166" s="15"/>
      <c r="D166" s="314">
        <v>14</v>
      </c>
      <c r="E166" s="256" t="s">
        <v>505</v>
      </c>
      <c r="G166" s="436"/>
      <c r="H166" s="436"/>
      <c r="I166" s="313"/>
      <c r="J166" s="324"/>
      <c r="K166" s="178" t="str">
        <f>IF(AND(G166&lt;&gt;0,I166=0),"ERROR",IF(ISERROR(G166/I166),"OK",IF(AND(G166/I166&lt;=Index!$G$143,G166/I166&gt;=Index!$F$143),"OK","ERROR")))</f>
        <v>OK</v>
      </c>
      <c r="M166" s="431"/>
      <c r="N166" s="431"/>
      <c r="O166" s="434">
        <f t="shared" si="21"/>
        <v>0</v>
      </c>
      <c r="P166" s="431"/>
      <c r="Q166" s="431"/>
      <c r="R166" s="434">
        <f t="shared" si="22"/>
        <v>0</v>
      </c>
      <c r="S166" s="313"/>
      <c r="U166" s="178" t="str">
        <f>IF(AND(O166&lt;&gt;0,S166=0),"ERROR",IF(ISERROR(O166/S166),"OK",IF(AND(O166/S166&lt;=Index!$G$143,O166/S166&gt;=Index!$F$143),"OK","ERROR")))</f>
        <v>OK</v>
      </c>
      <c r="V166" s="324"/>
      <c r="W166" s="431"/>
      <c r="X166" s="431"/>
      <c r="Y166" s="434">
        <f t="shared" si="23"/>
        <v>0</v>
      </c>
      <c r="Z166" s="431"/>
      <c r="AA166" s="431"/>
      <c r="AB166" s="434">
        <f t="shared" si="24"/>
        <v>0</v>
      </c>
      <c r="AC166" s="313"/>
      <c r="AE166" s="178" t="str">
        <f>IF(AND(Y166&lt;&gt;0,AC166=0),"ERROR",IF(ISERROR(Y166/AC166),"OK",IF(AND(Y166/AC166&lt;=Index!$G$143,Y166/AC166&gt;=Index!$F$143),"OK","ERROR")))</f>
        <v>OK</v>
      </c>
      <c r="AF166" s="16"/>
      <c r="AI166" s="5">
        <v>14</v>
      </c>
      <c r="AJ166" s="343" t="str">
        <f t="shared" si="25"/>
        <v>OK</v>
      </c>
      <c r="AK166" s="343" t="str">
        <f t="shared" si="26"/>
        <v>OK</v>
      </c>
      <c r="AL166" s="337" t="str">
        <f t="shared" si="27"/>
        <v>OK</v>
      </c>
    </row>
    <row r="167" spans="2:38" ht="10.15" customHeight="1">
      <c r="B167" s="15"/>
      <c r="D167" s="314">
        <v>15</v>
      </c>
      <c r="E167" s="256" t="s">
        <v>506</v>
      </c>
      <c r="G167" s="436"/>
      <c r="H167" s="436"/>
      <c r="I167" s="313"/>
      <c r="J167" s="324"/>
      <c r="K167" s="178" t="str">
        <f>IF(AND(G167&lt;&gt;0,I167=0),"ERROR",IF(ISERROR(G167/I167),"OK",IF(AND(G167/I167&lt;=Index!$G$144,G167/I167&gt;=Index!$F$144),"OK","ERROR")))</f>
        <v>OK</v>
      </c>
      <c r="M167" s="431"/>
      <c r="N167" s="431"/>
      <c r="O167" s="434">
        <f t="shared" si="21"/>
        <v>0</v>
      </c>
      <c r="P167" s="431"/>
      <c r="Q167" s="431"/>
      <c r="R167" s="434">
        <f t="shared" si="22"/>
        <v>0</v>
      </c>
      <c r="S167" s="313"/>
      <c r="U167" s="178" t="str">
        <f>IF(AND(O167&lt;&gt;0,S167=0),"ERROR",IF(ISERROR(O167/S167),"OK",IF(AND(O167/S167&lt;=Index!$G$144,O167/S167&gt;=Index!$F$144),"OK","ERROR")))</f>
        <v>OK</v>
      </c>
      <c r="V167" s="324"/>
      <c r="W167" s="431"/>
      <c r="X167" s="431"/>
      <c r="Y167" s="434">
        <f t="shared" si="23"/>
        <v>0</v>
      </c>
      <c r="Z167" s="431"/>
      <c r="AA167" s="431"/>
      <c r="AB167" s="434">
        <f t="shared" si="24"/>
        <v>0</v>
      </c>
      <c r="AC167" s="313"/>
      <c r="AE167" s="178" t="str">
        <f>IF(AND(Y167&lt;&gt;0,AC167=0),"ERROR",IF(ISERROR(Y167/AC167),"OK",IF(AND(Y167/AC167&lt;=Index!$G$144,Y167/AC167&gt;=Index!$F$144),"OK","ERROR")))</f>
        <v>OK</v>
      </c>
      <c r="AF167" s="16"/>
      <c r="AI167" s="5">
        <v>15</v>
      </c>
      <c r="AJ167" s="343" t="str">
        <f t="shared" si="25"/>
        <v>OK</v>
      </c>
      <c r="AK167" s="343" t="str">
        <f t="shared" si="26"/>
        <v>OK</v>
      </c>
      <c r="AL167" s="337" t="str">
        <f t="shared" si="27"/>
        <v>OK</v>
      </c>
    </row>
    <row r="168" spans="2:38" ht="10.15" customHeight="1">
      <c r="B168" s="15"/>
      <c r="D168" s="314">
        <v>16</v>
      </c>
      <c r="E168" s="256" t="s">
        <v>507</v>
      </c>
      <c r="G168" s="436"/>
      <c r="H168" s="436"/>
      <c r="I168" s="313"/>
      <c r="J168" s="324"/>
      <c r="K168" s="178" t="str">
        <f>IF(AND(G168&lt;&gt;0,I168=0),"ERROR",IF(ISERROR(G168/I168),"OK",IF(AND(G168/I168&lt;=Index!$G$145,G168/I168&gt;=Index!$F$145),"OK","ERROR")))</f>
        <v>OK</v>
      </c>
      <c r="M168" s="431"/>
      <c r="N168" s="431"/>
      <c r="O168" s="434">
        <f t="shared" si="21"/>
        <v>0</v>
      </c>
      <c r="P168" s="431"/>
      <c r="Q168" s="431"/>
      <c r="R168" s="434">
        <f t="shared" si="22"/>
        <v>0</v>
      </c>
      <c r="S168" s="313"/>
      <c r="U168" s="178" t="str">
        <f>IF(AND(O168&lt;&gt;0,S168=0),"ERROR",IF(ISERROR(O168/S168),"OK",IF(AND(O168/S168&lt;=Index!$G$145,O168/S168&gt;=Index!$F$145),"OK","ERROR")))</f>
        <v>OK</v>
      </c>
      <c r="V168" s="324"/>
      <c r="W168" s="431"/>
      <c r="X168" s="431"/>
      <c r="Y168" s="434">
        <f t="shared" si="23"/>
        <v>0</v>
      </c>
      <c r="Z168" s="431"/>
      <c r="AA168" s="431"/>
      <c r="AB168" s="434">
        <f t="shared" si="24"/>
        <v>0</v>
      </c>
      <c r="AC168" s="313"/>
      <c r="AE168" s="178" t="str">
        <f>IF(AND(Y168&lt;&gt;0,AC168=0),"ERROR",IF(ISERROR(Y168/AC168),"OK",IF(AND(Y168/AC168&lt;=Index!$G$145,Y168/AC168&gt;=Index!$F$145),"OK","ERROR")))</f>
        <v>OK</v>
      </c>
      <c r="AF168" s="16"/>
      <c r="AI168" s="5">
        <v>16</v>
      </c>
      <c r="AJ168" s="343" t="str">
        <f t="shared" si="25"/>
        <v>OK</v>
      </c>
      <c r="AK168" s="343" t="str">
        <f t="shared" si="26"/>
        <v>OK</v>
      </c>
      <c r="AL168" s="337" t="str">
        <f t="shared" si="27"/>
        <v>OK</v>
      </c>
    </row>
    <row r="169" spans="2:38" ht="10.15" customHeight="1">
      <c r="B169" s="15"/>
      <c r="D169" s="314">
        <v>17</v>
      </c>
      <c r="E169" s="256" t="s">
        <v>508</v>
      </c>
      <c r="G169" s="436"/>
      <c r="H169" s="436"/>
      <c r="I169" s="313"/>
      <c r="J169" s="324"/>
      <c r="K169" s="178" t="str">
        <f>IF(AND(G169&lt;&gt;0,I169=0),"ERROR",IF(ISERROR(G169/I169),"OK",IF(AND(G169/I169&lt;=Index!$G$146,G169/I169&gt;=Index!$F$146),"OK","ERROR")))</f>
        <v>OK</v>
      </c>
      <c r="M169" s="431"/>
      <c r="N169" s="431"/>
      <c r="O169" s="434">
        <f t="shared" si="21"/>
        <v>0</v>
      </c>
      <c r="P169" s="431"/>
      <c r="Q169" s="431"/>
      <c r="R169" s="434">
        <f t="shared" si="22"/>
        <v>0</v>
      </c>
      <c r="S169" s="313"/>
      <c r="U169" s="178" t="str">
        <f>IF(AND(O169&lt;&gt;0,S169=0),"ERROR",IF(ISERROR(O169/S169),"OK",IF(AND(O169/S169&lt;=Index!$G$146,O169/S169&gt;=Index!$F$146),"OK","ERROR")))</f>
        <v>OK</v>
      </c>
      <c r="V169" s="324"/>
      <c r="W169" s="431"/>
      <c r="X169" s="431"/>
      <c r="Y169" s="434">
        <f t="shared" si="23"/>
        <v>0</v>
      </c>
      <c r="Z169" s="431"/>
      <c r="AA169" s="431"/>
      <c r="AB169" s="434">
        <f t="shared" si="24"/>
        <v>0</v>
      </c>
      <c r="AC169" s="313"/>
      <c r="AE169" s="178" t="str">
        <f>IF(AND(Y169&lt;&gt;0,AC169=0),"ERROR",IF(ISERROR(Y169/AC169),"OK",IF(AND(Y169/AC169&lt;=Index!$G$146,Y169/AC169&gt;=Index!$F$146),"OK","ERROR")))</f>
        <v>OK</v>
      </c>
      <c r="AF169" s="16"/>
      <c r="AI169" s="5">
        <v>17</v>
      </c>
      <c r="AJ169" s="343" t="str">
        <f t="shared" si="25"/>
        <v>OK</v>
      </c>
      <c r="AK169" s="343" t="str">
        <f t="shared" si="26"/>
        <v>OK</v>
      </c>
      <c r="AL169" s="337" t="str">
        <f t="shared" si="27"/>
        <v>OK</v>
      </c>
    </row>
    <row r="170" spans="2:38" ht="10.15" customHeight="1">
      <c r="B170" s="15"/>
      <c r="D170" s="314">
        <v>18</v>
      </c>
      <c r="E170" s="256" t="s">
        <v>509</v>
      </c>
      <c r="G170" s="436"/>
      <c r="H170" s="436"/>
      <c r="I170" s="313"/>
      <c r="J170" s="324"/>
      <c r="K170" s="178" t="str">
        <f>IF(AND(G170&lt;&gt;0,I170=0),"ERROR",IF(ISERROR(G170/I170),"OK",IF(AND(G170/I170&lt;=Index!$G$147,G170/I170&gt;=Index!$F$147),"OK","ERROR")))</f>
        <v>OK</v>
      </c>
      <c r="M170" s="431"/>
      <c r="N170" s="431"/>
      <c r="O170" s="434">
        <f t="shared" si="21"/>
        <v>0</v>
      </c>
      <c r="P170" s="431"/>
      <c r="Q170" s="431"/>
      <c r="R170" s="434">
        <f t="shared" si="22"/>
        <v>0</v>
      </c>
      <c r="S170" s="313"/>
      <c r="U170" s="178" t="str">
        <f>IF(AND(O170&lt;&gt;0,S170=0),"ERROR",IF(ISERROR(O170/S170),"OK",IF(AND(O170/S170&lt;=Index!$G$147,O170/S170&gt;=Index!$F$147),"OK","ERROR")))</f>
        <v>OK</v>
      </c>
      <c r="V170" s="324"/>
      <c r="W170" s="431"/>
      <c r="X170" s="431"/>
      <c r="Y170" s="434">
        <f t="shared" si="23"/>
        <v>0</v>
      </c>
      <c r="Z170" s="431"/>
      <c r="AA170" s="431"/>
      <c r="AB170" s="434">
        <f t="shared" si="24"/>
        <v>0</v>
      </c>
      <c r="AC170" s="313"/>
      <c r="AE170" s="178" t="str">
        <f>IF(AND(Y170&lt;&gt;0,AC170=0),"ERROR",IF(ISERROR(Y170/AC170),"OK",IF(AND(Y170/AC170&lt;=Index!$G$147,Y170/AC170&gt;=Index!$F$147),"OK","ERROR")))</f>
        <v>OK</v>
      </c>
      <c r="AF170" s="16"/>
      <c r="AI170" s="5">
        <v>18</v>
      </c>
      <c r="AJ170" s="343" t="str">
        <f t="shared" si="25"/>
        <v>OK</v>
      </c>
      <c r="AK170" s="343" t="str">
        <f t="shared" si="26"/>
        <v>OK</v>
      </c>
      <c r="AL170" s="337" t="str">
        <f t="shared" si="27"/>
        <v>OK</v>
      </c>
    </row>
    <row r="171" spans="2:38" ht="10.15" customHeight="1">
      <c r="B171" s="15"/>
      <c r="D171" s="314">
        <v>19</v>
      </c>
      <c r="E171" s="256" t="s">
        <v>510</v>
      </c>
      <c r="G171" s="436"/>
      <c r="H171" s="436"/>
      <c r="I171" s="313"/>
      <c r="J171" s="324"/>
      <c r="K171" s="178" t="str">
        <f>IF(AND(G171&lt;&gt;0,I171=0),"ERROR",IF(ISERROR(G171/I171),"OK",IF(AND(G171/I171&lt;=Index!$G$148,G171/I171&gt;=Index!$F$148),"OK","ERROR")))</f>
        <v>OK</v>
      </c>
      <c r="M171" s="431"/>
      <c r="N171" s="431"/>
      <c r="O171" s="434">
        <f t="shared" si="21"/>
        <v>0</v>
      </c>
      <c r="P171" s="431"/>
      <c r="Q171" s="431"/>
      <c r="R171" s="434">
        <f t="shared" si="22"/>
        <v>0</v>
      </c>
      <c r="S171" s="313"/>
      <c r="U171" s="178" t="str">
        <f>IF(AND(O171&lt;&gt;0,S171=0),"ERROR",IF(ISERROR(O171/S171),"OK",IF(AND(O171/S171&lt;=Index!$G$148,O171/S171&gt;=Index!$F$148),"OK","ERROR")))</f>
        <v>OK</v>
      </c>
      <c r="V171" s="324"/>
      <c r="W171" s="431"/>
      <c r="X171" s="431"/>
      <c r="Y171" s="434">
        <f t="shared" si="23"/>
        <v>0</v>
      </c>
      <c r="Z171" s="431"/>
      <c r="AA171" s="431"/>
      <c r="AB171" s="434">
        <f t="shared" si="24"/>
        <v>0</v>
      </c>
      <c r="AC171" s="313"/>
      <c r="AE171" s="178" t="str">
        <f>IF(AND(Y171&lt;&gt;0,AC171=0),"ERROR",IF(ISERROR(Y171/AC171),"OK",IF(AND(Y171/AC171&lt;=Index!$G$148,Y171/AC171&gt;=Index!$F$148),"OK","ERROR")))</f>
        <v>OK</v>
      </c>
      <c r="AF171" s="16"/>
      <c r="AI171" s="5">
        <v>19</v>
      </c>
      <c r="AJ171" s="343" t="str">
        <f t="shared" si="25"/>
        <v>OK</v>
      </c>
      <c r="AK171" s="343" t="str">
        <f t="shared" si="26"/>
        <v>OK</v>
      </c>
      <c r="AL171" s="337" t="str">
        <f t="shared" si="27"/>
        <v>OK</v>
      </c>
    </row>
    <row r="172" spans="2:38" ht="10.15" customHeight="1">
      <c r="B172" s="15"/>
      <c r="D172" s="314">
        <v>20</v>
      </c>
      <c r="E172" s="256" t="s">
        <v>511</v>
      </c>
      <c r="G172" s="436"/>
      <c r="H172" s="436"/>
      <c r="I172" s="313"/>
      <c r="J172" s="324"/>
      <c r="K172" s="178" t="str">
        <f>IF(AND(G172&lt;&gt;0,I172=0),"ERROR",IF(ISERROR(G172/I172),"OK",IF(AND(G172/I172&lt;=Index!$G$149,G172/I172&gt;=Index!$F$149),"OK","ERROR")))</f>
        <v>OK</v>
      </c>
      <c r="M172" s="431"/>
      <c r="N172" s="431"/>
      <c r="O172" s="434">
        <f t="shared" si="21"/>
        <v>0</v>
      </c>
      <c r="P172" s="431"/>
      <c r="Q172" s="431"/>
      <c r="R172" s="434">
        <f t="shared" si="22"/>
        <v>0</v>
      </c>
      <c r="S172" s="313"/>
      <c r="U172" s="178" t="str">
        <f>IF(AND(O172&lt;&gt;0,S172=0),"ERROR",IF(ISERROR(O172/S172),"OK",IF(AND(O172/S172&lt;=Index!$G$149,O172/S172&gt;=Index!$F$149),"OK","ERROR")))</f>
        <v>OK</v>
      </c>
      <c r="V172" s="324"/>
      <c r="W172" s="431"/>
      <c r="X172" s="431"/>
      <c r="Y172" s="434">
        <f t="shared" si="23"/>
        <v>0</v>
      </c>
      <c r="Z172" s="431"/>
      <c r="AA172" s="431"/>
      <c r="AB172" s="434">
        <f t="shared" si="24"/>
        <v>0</v>
      </c>
      <c r="AC172" s="313"/>
      <c r="AE172" s="178" t="str">
        <f>IF(AND(Y172&lt;&gt;0,AC172=0),"ERROR",IF(ISERROR(Y172/AC172),"OK",IF(AND(Y172/AC172&lt;=Index!$G$149,Y172/AC172&gt;=Index!$F$149),"OK","ERROR")))</f>
        <v>OK</v>
      </c>
      <c r="AF172" s="16"/>
      <c r="AI172" s="5">
        <v>20</v>
      </c>
      <c r="AJ172" s="343" t="str">
        <f t="shared" si="25"/>
        <v>OK</v>
      </c>
      <c r="AK172" s="343" t="str">
        <f t="shared" si="26"/>
        <v>OK</v>
      </c>
      <c r="AL172" s="337" t="str">
        <f t="shared" si="27"/>
        <v>OK</v>
      </c>
    </row>
    <row r="173" spans="2:38" ht="10.15" customHeight="1">
      <c r="B173" s="15"/>
      <c r="D173" s="314">
        <v>21</v>
      </c>
      <c r="E173" s="256" t="s">
        <v>512</v>
      </c>
      <c r="G173" s="436"/>
      <c r="H173" s="436"/>
      <c r="I173" s="313"/>
      <c r="J173" s="324"/>
      <c r="K173" s="178" t="str">
        <f>IF(AND(G173&lt;&gt;0,I173=0),"ERROR",IF(ISERROR(G173/I173),"OK",IF(AND(G173/I173&lt;=Index!$G$150,G173/I173&gt;=Index!$F$150),"OK","ERROR")))</f>
        <v>OK</v>
      </c>
      <c r="M173" s="431"/>
      <c r="N173" s="431"/>
      <c r="O173" s="434">
        <f t="shared" si="21"/>
        <v>0</v>
      </c>
      <c r="P173" s="431"/>
      <c r="Q173" s="431"/>
      <c r="R173" s="434">
        <f t="shared" si="22"/>
        <v>0</v>
      </c>
      <c r="S173" s="313"/>
      <c r="U173" s="178" t="str">
        <f>IF(AND(O173&lt;&gt;0,S173=0),"ERROR",IF(ISERROR(O173/S173),"OK",IF(AND(O173/S173&lt;=Index!$G$150,O173/S173&gt;=Index!$F$150),"OK","ERROR")))</f>
        <v>OK</v>
      </c>
      <c r="V173" s="324"/>
      <c r="W173" s="431"/>
      <c r="X173" s="431"/>
      <c r="Y173" s="434">
        <f t="shared" si="23"/>
        <v>0</v>
      </c>
      <c r="Z173" s="431"/>
      <c r="AA173" s="431"/>
      <c r="AB173" s="434">
        <f t="shared" si="24"/>
        <v>0</v>
      </c>
      <c r="AC173" s="313"/>
      <c r="AE173" s="178" t="str">
        <f>IF(AND(Y173&lt;&gt;0,AC173=0),"ERROR",IF(ISERROR(Y173/AC173),"OK",IF(AND(Y173/AC173&lt;=Index!$G$150,Y173/AC173&gt;=Index!$F$150),"OK","ERROR")))</f>
        <v>OK</v>
      </c>
      <c r="AF173" s="16"/>
      <c r="AI173" s="5">
        <v>21</v>
      </c>
      <c r="AJ173" s="343" t="str">
        <f t="shared" si="25"/>
        <v>OK</v>
      </c>
      <c r="AK173" s="343" t="str">
        <f t="shared" si="26"/>
        <v>OK</v>
      </c>
      <c r="AL173" s="337" t="str">
        <f t="shared" si="27"/>
        <v>OK</v>
      </c>
    </row>
    <row r="174" spans="2:38" ht="10.15" customHeight="1">
      <c r="B174" s="15"/>
      <c r="D174" s="314">
        <v>22</v>
      </c>
      <c r="E174" s="256" t="s">
        <v>513</v>
      </c>
      <c r="G174" s="436"/>
      <c r="H174" s="436"/>
      <c r="I174" s="313"/>
      <c r="J174" s="324"/>
      <c r="K174" s="178" t="str">
        <f>IF(AND(G174&lt;&gt;0,I174=0),"ERROR",IF(ISERROR(G174/I174),"OK",IF(AND(G174/I174&lt;=Index!$G$151,G174/I174&gt;=Index!$F$151),"OK","ERROR")))</f>
        <v>OK</v>
      </c>
      <c r="M174" s="431"/>
      <c r="N174" s="431"/>
      <c r="O174" s="434">
        <f t="shared" si="21"/>
        <v>0</v>
      </c>
      <c r="P174" s="431"/>
      <c r="Q174" s="431"/>
      <c r="R174" s="434">
        <f t="shared" si="22"/>
        <v>0</v>
      </c>
      <c r="S174" s="313"/>
      <c r="U174" s="178" t="str">
        <f>IF(AND(O174&lt;&gt;0,S174=0),"ERROR",IF(ISERROR(O174/S174),"OK",IF(AND(O174/S174&lt;=Index!$G$151,O174/S174&gt;=Index!$F$151),"OK","ERROR")))</f>
        <v>OK</v>
      </c>
      <c r="V174" s="324"/>
      <c r="W174" s="431"/>
      <c r="X174" s="431"/>
      <c r="Y174" s="434">
        <f t="shared" si="23"/>
        <v>0</v>
      </c>
      <c r="Z174" s="431"/>
      <c r="AA174" s="431"/>
      <c r="AB174" s="434">
        <f t="shared" si="24"/>
        <v>0</v>
      </c>
      <c r="AC174" s="313"/>
      <c r="AE174" s="178" t="str">
        <f>IF(AND(Y174&lt;&gt;0,AC174=0),"ERROR",IF(ISERROR(Y174/AC174),"OK",IF(AND(Y174/AC174&lt;=Index!$G$151,Y174/AC174&gt;=Index!$F$151),"OK","ERROR")))</f>
        <v>OK</v>
      </c>
      <c r="AF174" s="16"/>
      <c r="AI174" s="5">
        <v>22</v>
      </c>
      <c r="AJ174" s="343" t="str">
        <f t="shared" si="25"/>
        <v>OK</v>
      </c>
      <c r="AK174" s="343" t="str">
        <f t="shared" si="26"/>
        <v>OK</v>
      </c>
      <c r="AL174" s="337" t="str">
        <f t="shared" si="27"/>
        <v>OK</v>
      </c>
    </row>
    <row r="175" spans="2:38" ht="10.15" customHeight="1">
      <c r="B175" s="15"/>
      <c r="D175" s="312">
        <v>23</v>
      </c>
      <c r="E175" s="254" t="s">
        <v>514</v>
      </c>
      <c r="G175" s="437"/>
      <c r="H175" s="437"/>
      <c r="I175" s="311"/>
      <c r="J175" s="324"/>
      <c r="K175" s="180" t="str">
        <f>IF(AND(G175&lt;&gt;0,I175=0),"ERROR",IF(ISERROR(G175/I175),"OK",IF(G175/I175&gt;=Index!$F$152,"OK","ERROR")))</f>
        <v>OK</v>
      </c>
      <c r="M175" s="432"/>
      <c r="N175" s="432"/>
      <c r="O175" s="435">
        <f t="shared" si="21"/>
        <v>0</v>
      </c>
      <c r="P175" s="432"/>
      <c r="Q175" s="432"/>
      <c r="R175" s="435">
        <f t="shared" si="22"/>
        <v>0</v>
      </c>
      <c r="S175" s="311"/>
      <c r="U175" s="180" t="str">
        <f>IF(AND(O175&lt;&gt;0,S175=0),"ERROR",IF(ISERROR(O175/S175),"OK",IF(O175/S175&gt;=Index!$F$152,"OK","ERROR")))</f>
        <v>OK</v>
      </c>
      <c r="V175" s="324"/>
      <c r="W175" s="432"/>
      <c r="X175" s="432"/>
      <c r="Y175" s="435">
        <f t="shared" si="23"/>
        <v>0</v>
      </c>
      <c r="Z175" s="432"/>
      <c r="AA175" s="432"/>
      <c r="AB175" s="435">
        <f t="shared" si="24"/>
        <v>0</v>
      </c>
      <c r="AC175" s="311"/>
      <c r="AE175" s="180" t="str">
        <f>IF(AND(Y175&lt;&gt;0,AC175=0),"ERROR",IF(ISERROR(Y175/AC175),"OK",IF(Y175/AC175&gt;=Index!$F$152,"OK","ERROR")))</f>
        <v>OK</v>
      </c>
      <c r="AF175" s="16"/>
      <c r="AI175" s="5">
        <v>23</v>
      </c>
      <c r="AJ175" s="343" t="str">
        <f t="shared" si="25"/>
        <v>OK</v>
      </c>
      <c r="AK175" s="343" t="str">
        <f t="shared" si="26"/>
        <v>OK</v>
      </c>
      <c r="AL175" s="337" t="str">
        <f t="shared" si="27"/>
        <v>OK</v>
      </c>
    </row>
    <row r="176" spans="2:38" ht="10.15" customHeight="1">
      <c r="B176" s="15"/>
      <c r="D176" s="310" t="s">
        <v>86</v>
      </c>
      <c r="E176" s="250" t="s">
        <v>401</v>
      </c>
      <c r="G176" s="438">
        <f>SUM(G152:G175)</f>
        <v>0</v>
      </c>
      <c r="H176" s="438">
        <f>SUM(H152:H175)</f>
        <v>0</v>
      </c>
      <c r="I176" s="372">
        <f>SUM(I152:I175)</f>
        <v>0</v>
      </c>
      <c r="J176" s="324"/>
      <c r="K176" s="324"/>
      <c r="L176" s="324"/>
      <c r="M176" s="438">
        <f>SUM(M152:M175)</f>
        <v>0</v>
      </c>
      <c r="N176" s="438">
        <f>SUM(N152:N175)</f>
        <v>0</v>
      </c>
      <c r="O176" s="438">
        <f t="shared" si="21"/>
        <v>0</v>
      </c>
      <c r="P176" s="438">
        <f>SUM(P152:P175)</f>
        <v>0</v>
      </c>
      <c r="Q176" s="438">
        <f>SUM(Q152:Q175)</f>
        <v>0</v>
      </c>
      <c r="R176" s="438">
        <f t="shared" si="22"/>
        <v>0</v>
      </c>
      <c r="S176" s="372">
        <f>SUM(S152:S175)</f>
        <v>0</v>
      </c>
      <c r="T176" s="324"/>
      <c r="U176" s="324"/>
      <c r="V176" s="324"/>
      <c r="W176" s="433">
        <f>SUM(W152:W175)</f>
        <v>0</v>
      </c>
      <c r="X176" s="433">
        <f>SUM(X152:X175)</f>
        <v>0</v>
      </c>
      <c r="Y176" s="433">
        <f t="shared" si="23"/>
        <v>0</v>
      </c>
      <c r="Z176" s="433">
        <f>SUM(Z152:Z175)</f>
        <v>0</v>
      </c>
      <c r="AA176" s="433">
        <f>SUM(AA152:AA175)</f>
        <v>0</v>
      </c>
      <c r="AB176" s="433">
        <f t="shared" si="24"/>
        <v>0</v>
      </c>
      <c r="AC176" s="372">
        <f>SUM(AC152:AC175)</f>
        <v>0</v>
      </c>
      <c r="AF176" s="16"/>
    </row>
    <row r="177" spans="1:40" ht="10.15" customHeight="1">
      <c r="B177" s="15"/>
      <c r="D177" s="8"/>
      <c r="E177" s="8"/>
      <c r="G177" s="374"/>
      <c r="H177" s="374"/>
      <c r="I177" s="375"/>
      <c r="M177" s="374"/>
      <c r="N177" s="374"/>
      <c r="O177" s="374"/>
      <c r="P177" s="374"/>
      <c r="Q177" s="374"/>
      <c r="R177" s="374"/>
      <c r="S177" s="375"/>
      <c r="W177" s="374"/>
      <c r="X177" s="374"/>
      <c r="Y177" s="374"/>
      <c r="Z177" s="374"/>
      <c r="AA177" s="374"/>
      <c r="AB177" s="374"/>
      <c r="AC177" s="375"/>
      <c r="AF177" s="16"/>
    </row>
    <row r="178" spans="1:40" ht="10.15" customHeight="1">
      <c r="B178" s="15"/>
      <c r="D178" s="309" t="s">
        <v>515</v>
      </c>
      <c r="E178" s="308"/>
      <c r="G178" s="307" t="str">
        <f>IF(ABS(G176-G1_Overall!G94)&lt;1,"OK","ERROR")</f>
        <v>OK</v>
      </c>
      <c r="H178" s="307" t="str">
        <f>IF(ABS(H176-G1_Overall!H94)&lt;1,"OK","ERROR")</f>
        <v>OK</v>
      </c>
      <c r="I178" s="306"/>
      <c r="M178" s="306"/>
      <c r="N178" s="307" t="str">
        <f>IF(ABS(N176-G1_Overall!G94)&lt;1,"OK","ERROR")</f>
        <v>OK</v>
      </c>
      <c r="O178" s="306"/>
      <c r="P178" s="306"/>
      <c r="Q178" s="307" t="str">
        <f>IF(ABS(Q176-G1_Overall!H94)&lt;1,"OK","ERROR")</f>
        <v>OK</v>
      </c>
      <c r="R178" s="306"/>
      <c r="S178" s="306"/>
      <c r="W178" s="304"/>
      <c r="X178" s="305"/>
      <c r="Y178" s="304"/>
      <c r="Z178" s="304"/>
      <c r="AA178" s="305"/>
      <c r="AB178" s="304"/>
      <c r="AC178" s="304"/>
      <c r="AF178" s="16"/>
      <c r="AI178" s="373" t="s">
        <v>516</v>
      </c>
      <c r="AJ178" s="343" t="str">
        <f>G178</f>
        <v>OK</v>
      </c>
      <c r="AK178" s="343" t="str">
        <f>H178</f>
        <v>OK</v>
      </c>
      <c r="AL178" s="343" t="str">
        <f>N178</f>
        <v>OK</v>
      </c>
      <c r="AM178" s="343" t="str">
        <f>Q178</f>
        <v>OK</v>
      </c>
    </row>
    <row r="179" spans="1:40" ht="10.15" customHeight="1">
      <c r="B179" s="15"/>
      <c r="D179" s="309" t="s">
        <v>567</v>
      </c>
      <c r="E179" s="308"/>
      <c r="G179" s="305"/>
      <c r="H179" s="305"/>
      <c r="I179" s="304"/>
      <c r="M179" s="306"/>
      <c r="N179" s="307" t="str">
        <f>IF(G176=N176,"OK","ERROR")</f>
        <v>OK</v>
      </c>
      <c r="O179" s="306"/>
      <c r="P179" s="306"/>
      <c r="Q179" s="307" t="str">
        <f>IF(H176=Q176,"OK","ERROR")</f>
        <v>OK</v>
      </c>
      <c r="R179" s="307" t="str">
        <f>IF(O176&gt;=R176,"OK","ERROR")</f>
        <v>OK</v>
      </c>
      <c r="S179" s="307" t="str">
        <f>IF(I176=S176,"OK","ERROR")</f>
        <v>OK</v>
      </c>
      <c r="W179" s="304"/>
      <c r="X179" s="305"/>
      <c r="Y179" s="304"/>
      <c r="Z179" s="304"/>
      <c r="AA179" s="305"/>
      <c r="AB179" s="304"/>
      <c r="AC179" s="304"/>
      <c r="AF179" s="16"/>
      <c r="AI179" s="373" t="s">
        <v>568</v>
      </c>
      <c r="AJ179" s="343" t="str">
        <f>N179</f>
        <v>OK</v>
      </c>
      <c r="AK179" s="343" t="str">
        <f>Q179</f>
        <v>OK</v>
      </c>
      <c r="AL179" s="343" t="str">
        <f>R179</f>
        <v>OK</v>
      </c>
      <c r="AM179" s="343" t="str">
        <f>S179</f>
        <v>OK</v>
      </c>
    </row>
    <row r="180" spans="1:40" ht="10.15" customHeight="1">
      <c r="B180" s="15"/>
      <c r="D180" s="8"/>
      <c r="E180" s="8"/>
      <c r="G180" s="374"/>
      <c r="H180" s="374"/>
      <c r="I180" s="375"/>
      <c r="M180" s="374"/>
      <c r="N180" s="374"/>
      <c r="O180" s="374"/>
      <c r="P180" s="374"/>
      <c r="Q180" s="374"/>
      <c r="R180" s="374"/>
      <c r="S180" s="375"/>
      <c r="W180" s="374"/>
      <c r="X180" s="374"/>
      <c r="Y180" s="374"/>
      <c r="Z180" s="374"/>
      <c r="AA180" s="374"/>
      <c r="AB180" s="374"/>
      <c r="AC180" s="375"/>
      <c r="AF180" s="16"/>
    </row>
    <row r="181" spans="1:40" ht="10.15" customHeight="1">
      <c r="B181" s="15"/>
      <c r="C181" s="298">
        <v>5</v>
      </c>
      <c r="D181" s="299" t="s">
        <v>706</v>
      </c>
      <c r="E181" s="299"/>
      <c r="F181" s="299"/>
      <c r="G181" s="299"/>
      <c r="H181" s="298"/>
      <c r="I181" s="298"/>
      <c r="J181" s="298"/>
      <c r="K181" s="298"/>
      <c r="L181" s="298"/>
      <c r="M181" s="298"/>
      <c r="N181" s="298"/>
      <c r="O181" s="298"/>
      <c r="P181" s="298"/>
      <c r="Q181" s="298"/>
      <c r="R181" s="298"/>
      <c r="S181" s="298"/>
      <c r="T181" s="298"/>
      <c r="U181" s="298"/>
      <c r="V181" s="298"/>
      <c r="W181" s="298"/>
      <c r="X181" s="298"/>
      <c r="Y181" s="298"/>
      <c r="Z181" s="298"/>
      <c r="AA181" s="298"/>
      <c r="AB181" s="298"/>
      <c r="AC181" s="298"/>
      <c r="AD181" s="298"/>
      <c r="AE181" s="298"/>
      <c r="AF181" s="16"/>
      <c r="AG181" s="368"/>
      <c r="AH181" s="341"/>
      <c r="AI181" s="341"/>
      <c r="AJ181" s="341"/>
      <c r="AK181" s="341"/>
      <c r="AL181" s="341"/>
      <c r="AM181" s="341"/>
      <c r="AN181" s="341"/>
    </row>
    <row r="182" spans="1:40" ht="10.15" customHeight="1">
      <c r="B182" s="15"/>
      <c r="AF182" s="16"/>
    </row>
    <row r="183" spans="1:40" s="340" customFormat="1" ht="10.15" customHeight="1">
      <c r="A183" s="260"/>
      <c r="B183" s="262"/>
      <c r="C183" s="260"/>
      <c r="D183" s="260"/>
      <c r="E183" s="260"/>
      <c r="F183" s="260"/>
      <c r="G183" s="565" t="s">
        <v>613</v>
      </c>
      <c r="H183" s="566"/>
      <c r="I183" s="567"/>
      <c r="J183" s="302"/>
      <c r="K183" s="302"/>
      <c r="L183" s="302"/>
      <c r="M183" s="565" t="s">
        <v>614</v>
      </c>
      <c r="N183" s="566"/>
      <c r="O183" s="566"/>
      <c r="P183" s="566"/>
      <c r="Q183" s="566"/>
      <c r="R183" s="566"/>
      <c r="S183" s="567"/>
      <c r="T183" s="264"/>
      <c r="U183" s="264"/>
      <c r="V183" s="264"/>
      <c r="W183" s="565" t="s">
        <v>615</v>
      </c>
      <c r="X183" s="566"/>
      <c r="Y183" s="566"/>
      <c r="Z183" s="566"/>
      <c r="AA183" s="566"/>
      <c r="AB183" s="566"/>
      <c r="AC183" s="567"/>
      <c r="AD183" s="264"/>
      <c r="AE183" s="264"/>
      <c r="AF183" s="261"/>
      <c r="AG183" s="260"/>
    </row>
    <row r="184" spans="1:40" s="340" customFormat="1" ht="10.15" customHeight="1">
      <c r="A184" s="260"/>
      <c r="B184" s="262"/>
      <c r="C184" s="260"/>
      <c r="D184" s="260"/>
      <c r="E184" s="260"/>
      <c r="F184" s="260"/>
      <c r="G184" s="565" t="s">
        <v>604</v>
      </c>
      <c r="H184" s="566"/>
      <c r="I184" s="567"/>
      <c r="J184" s="323"/>
      <c r="K184" s="323"/>
      <c r="L184" s="323"/>
      <c r="M184" s="571" t="s">
        <v>604</v>
      </c>
      <c r="N184" s="599"/>
      <c r="O184" s="599"/>
      <c r="P184" s="599"/>
      <c r="Q184" s="599"/>
      <c r="R184" s="599"/>
      <c r="S184" s="572"/>
      <c r="T184" s="260"/>
      <c r="U184" s="260"/>
      <c r="V184" s="260"/>
      <c r="W184" s="571" t="s">
        <v>605</v>
      </c>
      <c r="X184" s="599"/>
      <c r="Y184" s="599"/>
      <c r="Z184" s="599"/>
      <c r="AA184" s="599"/>
      <c r="AB184" s="599"/>
      <c r="AC184" s="572"/>
      <c r="AD184" s="264"/>
      <c r="AE184" s="264"/>
      <c r="AF184" s="261"/>
      <c r="AG184" s="260"/>
    </row>
    <row r="185" spans="1:40" s="340" customFormat="1" ht="10.15" customHeight="1">
      <c r="A185" s="260"/>
      <c r="B185" s="262"/>
      <c r="C185" s="260"/>
      <c r="D185" s="322" t="s">
        <v>406</v>
      </c>
      <c r="E185" s="321" t="s">
        <v>522</v>
      </c>
      <c r="F185" s="260"/>
      <c r="G185" s="263">
        <v>1</v>
      </c>
      <c r="H185" s="263">
        <v>2</v>
      </c>
      <c r="I185" s="263">
        <v>3</v>
      </c>
      <c r="J185" s="260"/>
      <c r="K185" s="260"/>
      <c r="L185" s="260"/>
      <c r="M185" s="263">
        <v>4</v>
      </c>
      <c r="N185" s="263">
        <v>5</v>
      </c>
      <c r="O185" s="263">
        <v>6</v>
      </c>
      <c r="P185" s="263">
        <v>7</v>
      </c>
      <c r="Q185" s="263">
        <v>8</v>
      </c>
      <c r="R185" s="263">
        <v>9</v>
      </c>
      <c r="S185" s="263">
        <v>10</v>
      </c>
      <c r="T185" s="260"/>
      <c r="U185" s="260"/>
      <c r="V185" s="260"/>
      <c r="W185" s="263">
        <v>11</v>
      </c>
      <c r="X185" s="263">
        <v>12</v>
      </c>
      <c r="Y185" s="263">
        <v>13</v>
      </c>
      <c r="Z185" s="263">
        <v>14</v>
      </c>
      <c r="AA185" s="263">
        <v>15</v>
      </c>
      <c r="AB185" s="263">
        <v>16</v>
      </c>
      <c r="AC185" s="263">
        <v>17</v>
      </c>
      <c r="AD185" s="260"/>
      <c r="AE185" s="260"/>
      <c r="AF185" s="261"/>
      <c r="AG185" s="260"/>
    </row>
    <row r="186" spans="1:40" s="340" customFormat="1" ht="20.45" customHeight="1">
      <c r="A186" s="260"/>
      <c r="B186" s="262"/>
      <c r="C186" s="260"/>
      <c r="D186" s="320" t="s">
        <v>405</v>
      </c>
      <c r="E186" s="319" t="s">
        <v>707</v>
      </c>
      <c r="F186" s="275"/>
      <c r="G186" s="245" t="s">
        <v>238</v>
      </c>
      <c r="H186" s="245" t="s">
        <v>239</v>
      </c>
      <c r="I186" s="245" t="s">
        <v>402</v>
      </c>
      <c r="J186" s="260"/>
      <c r="K186" s="245" t="s">
        <v>479</v>
      </c>
      <c r="L186" s="260"/>
      <c r="M186" s="245" t="s">
        <v>404</v>
      </c>
      <c r="N186" s="245" t="s">
        <v>238</v>
      </c>
      <c r="O186" s="245" t="s">
        <v>606</v>
      </c>
      <c r="P186" s="245" t="s">
        <v>403</v>
      </c>
      <c r="Q186" s="245" t="s">
        <v>239</v>
      </c>
      <c r="R186" s="245" t="s">
        <v>607</v>
      </c>
      <c r="S186" s="245" t="s">
        <v>402</v>
      </c>
      <c r="T186" s="260"/>
      <c r="U186" s="245" t="s">
        <v>479</v>
      </c>
      <c r="V186" s="260"/>
      <c r="W186" s="245" t="s">
        <v>608</v>
      </c>
      <c r="X186" s="245" t="s">
        <v>238</v>
      </c>
      <c r="Y186" s="245" t="s">
        <v>609</v>
      </c>
      <c r="Z186" s="245" t="s">
        <v>610</v>
      </c>
      <c r="AA186" s="245" t="s">
        <v>239</v>
      </c>
      <c r="AB186" s="245" t="s">
        <v>611</v>
      </c>
      <c r="AC186" s="245" t="s">
        <v>612</v>
      </c>
      <c r="AD186" s="260"/>
      <c r="AE186" s="245" t="s">
        <v>479</v>
      </c>
      <c r="AF186" s="261"/>
      <c r="AG186" s="260"/>
      <c r="AJ186" s="342" t="s">
        <v>488</v>
      </c>
      <c r="AK186" s="342" t="s">
        <v>489</v>
      </c>
      <c r="AL186" s="342" t="s">
        <v>490</v>
      </c>
    </row>
    <row r="187" spans="1:40" ht="20.45" customHeight="1">
      <c r="B187" s="15"/>
      <c r="D187" s="420" t="s">
        <v>670</v>
      </c>
      <c r="E187" s="421" t="s">
        <v>671</v>
      </c>
      <c r="F187" s="317"/>
      <c r="G187" s="369" t="s">
        <v>54</v>
      </c>
      <c r="H187" s="369" t="s">
        <v>54</v>
      </c>
      <c r="I187" s="369" t="s">
        <v>52</v>
      </c>
      <c r="J187" s="317"/>
      <c r="K187" s="318"/>
      <c r="L187" s="317"/>
      <c r="M187" s="369" t="s">
        <v>54</v>
      </c>
      <c r="N187" s="369" t="s">
        <v>54</v>
      </c>
      <c r="O187" s="369" t="s">
        <v>54</v>
      </c>
      <c r="P187" s="369" t="s">
        <v>54</v>
      </c>
      <c r="Q187" s="369" t="s">
        <v>54</v>
      </c>
      <c r="R187" s="369" t="s">
        <v>54</v>
      </c>
      <c r="S187" s="369" t="s">
        <v>52</v>
      </c>
      <c r="U187" s="370"/>
      <c r="W187" s="369" t="s">
        <v>54</v>
      </c>
      <c r="X187" s="369" t="s">
        <v>54</v>
      </c>
      <c r="Y187" s="369" t="s">
        <v>54</v>
      </c>
      <c r="Z187" s="369" t="s">
        <v>54</v>
      </c>
      <c r="AA187" s="369" t="s">
        <v>54</v>
      </c>
      <c r="AB187" s="369" t="s">
        <v>54</v>
      </c>
      <c r="AC187" s="369" t="s">
        <v>52</v>
      </c>
      <c r="AE187" s="370"/>
      <c r="AF187" s="16"/>
      <c r="AJ187" s="343"/>
      <c r="AK187" s="343"/>
    </row>
    <row r="188" spans="1:40" ht="10.15" customHeight="1">
      <c r="B188" s="15"/>
      <c r="F188" s="317"/>
      <c r="G188" s="429"/>
      <c r="H188" s="430"/>
      <c r="I188" s="316"/>
      <c r="J188" s="317"/>
      <c r="K188" s="318"/>
      <c r="L188" s="317"/>
      <c r="M188" s="429"/>
      <c r="N188" s="429"/>
      <c r="O188" s="429"/>
      <c r="P188" s="429"/>
      <c r="Q188" s="430"/>
      <c r="R188" s="430"/>
      <c r="S188" s="316"/>
      <c r="U188" s="100"/>
      <c r="W188" s="429"/>
      <c r="X188" s="429"/>
      <c r="Y188" s="429"/>
      <c r="Z188" s="429"/>
      <c r="AA188" s="430"/>
      <c r="AB188" s="430"/>
      <c r="AC188" s="316"/>
      <c r="AE188" s="100"/>
      <c r="AF188" s="16"/>
      <c r="AJ188" s="343"/>
      <c r="AK188" s="343"/>
    </row>
    <row r="189" spans="1:40" ht="10.15" customHeight="1">
      <c r="B189" s="15"/>
      <c r="D189" s="371">
        <v>0</v>
      </c>
      <c r="E189" s="315" t="s">
        <v>491</v>
      </c>
      <c r="F189" s="347"/>
      <c r="G189" s="431"/>
      <c r="H189" s="431"/>
      <c r="I189" s="313"/>
      <c r="K189" s="178" t="str">
        <f>IF(AND(G189&lt;&gt;0,I189=0),"ERROR",IF(ISERROR(G189/I189),"OK",IF(G189/I189&lt;=0,"OK","ERROR")))</f>
        <v>OK</v>
      </c>
      <c r="M189" s="431"/>
      <c r="N189" s="431"/>
      <c r="O189" s="434">
        <f>SUM(M189:N189)</f>
        <v>0</v>
      </c>
      <c r="P189" s="431"/>
      <c r="Q189" s="431"/>
      <c r="R189" s="434">
        <f>SUM(P189:Q189)</f>
        <v>0</v>
      </c>
      <c r="S189" s="313"/>
      <c r="U189" s="178" t="str">
        <f>IF(AND(O189&lt;&gt;0,S189=0),"ERROR",IF(ISERROR(O189/S189),"OK",IF(O189/S189&lt;=0,"OK","ERROR")))</f>
        <v>OK</v>
      </c>
      <c r="W189" s="431"/>
      <c r="X189" s="431"/>
      <c r="Y189" s="434">
        <f>SUM(W189:X189)</f>
        <v>0</v>
      </c>
      <c r="Z189" s="431"/>
      <c r="AA189" s="431"/>
      <c r="AB189" s="434">
        <f>SUM(Z189:AA189)</f>
        <v>0</v>
      </c>
      <c r="AC189" s="313"/>
      <c r="AE189" s="178" t="str">
        <f>IF(AND(Y189&lt;&gt;0,AC189=0),"ERROR",IF(ISERROR(Y189/AC189),"OK",IF(Y189/AC189&lt;=0,"OK","ERROR")))</f>
        <v>OK</v>
      </c>
      <c r="AF189" s="16"/>
      <c r="AI189" s="5">
        <v>0</v>
      </c>
      <c r="AJ189" s="343" t="str">
        <f>K189</f>
        <v>OK</v>
      </c>
      <c r="AK189" s="343" t="str">
        <f>U189</f>
        <v>OK</v>
      </c>
      <c r="AL189" s="337" t="str">
        <f>AE189</f>
        <v>OK</v>
      </c>
    </row>
    <row r="190" spans="1:40" ht="10.15" customHeight="1">
      <c r="B190" s="15"/>
      <c r="D190" s="314">
        <v>1</v>
      </c>
      <c r="E190" s="256" t="s">
        <v>492</v>
      </c>
      <c r="F190" s="347"/>
      <c r="G190" s="431"/>
      <c r="H190" s="431"/>
      <c r="I190" s="313"/>
      <c r="K190" s="178" t="str">
        <f>IF(AND(G190&lt;&gt;0,I190=0),"ERROR",IF(ISERROR(G190/I190),"OK",IF(AND(G190/I190&lt;=Index!$G$130,G190/I190&gt;=Index!$F$130),"OK","ERROR")))</f>
        <v>OK</v>
      </c>
      <c r="M190" s="431"/>
      <c r="N190" s="431"/>
      <c r="O190" s="434">
        <f t="shared" ref="O190:O213" si="28">SUM(M190:N190)</f>
        <v>0</v>
      </c>
      <c r="P190" s="431"/>
      <c r="Q190" s="431"/>
      <c r="R190" s="434">
        <f t="shared" ref="R190:R213" si="29">SUM(P190:Q190)</f>
        <v>0</v>
      </c>
      <c r="S190" s="313"/>
      <c r="U190" s="178" t="str">
        <f>IF(AND(O190&lt;&gt;0,S190=0),"ERROR",IF(ISERROR(O190/S190),"OK",IF(AND(O190/S190&lt;=Index!$G$130,O190/S190&gt;=Index!$F$130),"OK","ERROR")))</f>
        <v>OK</v>
      </c>
      <c r="W190" s="431"/>
      <c r="X190" s="431"/>
      <c r="Y190" s="434">
        <f t="shared" ref="Y190:Y213" si="30">SUM(W190:X190)</f>
        <v>0</v>
      </c>
      <c r="Z190" s="431"/>
      <c r="AA190" s="431"/>
      <c r="AB190" s="434">
        <f t="shared" ref="AB190:AB213" si="31">SUM(Z190:AA190)</f>
        <v>0</v>
      </c>
      <c r="AC190" s="313"/>
      <c r="AE190" s="178" t="str">
        <f>IF(AND(Y190&lt;&gt;0,AC190=0),"ERROR",IF(ISERROR(Y190/AC190),"OK",IF(AND(Y190/AC190&lt;=Index!$G$130,Y190/AC190&gt;=Index!$F$130),"OK","ERROR")))</f>
        <v>OK</v>
      </c>
      <c r="AF190" s="16"/>
      <c r="AI190" s="5">
        <v>1</v>
      </c>
      <c r="AJ190" s="343" t="str">
        <f t="shared" ref="AJ190:AJ212" si="32">K190</f>
        <v>OK</v>
      </c>
      <c r="AK190" s="343" t="str">
        <f t="shared" ref="AK190:AK212" si="33">U190</f>
        <v>OK</v>
      </c>
      <c r="AL190" s="337" t="str">
        <f t="shared" ref="AL190:AL212" si="34">AE190</f>
        <v>OK</v>
      </c>
    </row>
    <row r="191" spans="1:40" ht="10.15" customHeight="1">
      <c r="B191" s="15"/>
      <c r="D191" s="314">
        <v>2</v>
      </c>
      <c r="E191" s="256" t="s">
        <v>493</v>
      </c>
      <c r="F191" s="347"/>
      <c r="G191" s="431"/>
      <c r="H191" s="431"/>
      <c r="I191" s="313"/>
      <c r="K191" s="178" t="str">
        <f>IF(AND(G191&lt;&gt;0,I191=0),"ERROR",IF(ISERROR(G191/I191),"OK",IF(AND(G191/I191&lt;=Index!$G$131,G191/I191&gt;=Index!$F$131),"OK","ERROR")))</f>
        <v>OK</v>
      </c>
      <c r="M191" s="431"/>
      <c r="N191" s="431"/>
      <c r="O191" s="434">
        <f t="shared" si="28"/>
        <v>0</v>
      </c>
      <c r="P191" s="431"/>
      <c r="Q191" s="431"/>
      <c r="R191" s="434">
        <f t="shared" si="29"/>
        <v>0</v>
      </c>
      <c r="S191" s="313"/>
      <c r="U191" s="178" t="str">
        <f>IF(AND(O191&lt;&gt;0,S191=0),"ERROR",IF(ISERROR(O191/S191),"OK",IF(AND(O191/S191&lt;=Index!$G$131,O191/S191&gt;=Index!$F$131),"OK","ERROR")))</f>
        <v>OK</v>
      </c>
      <c r="W191" s="431"/>
      <c r="X191" s="431"/>
      <c r="Y191" s="434">
        <f t="shared" si="30"/>
        <v>0</v>
      </c>
      <c r="Z191" s="431"/>
      <c r="AA191" s="431"/>
      <c r="AB191" s="434">
        <f t="shared" si="31"/>
        <v>0</v>
      </c>
      <c r="AC191" s="313"/>
      <c r="AE191" s="178" t="str">
        <f>IF(AND(Y191&lt;&gt;0,AC191=0),"ERROR",IF(ISERROR(Y191/AC191),"OK",IF(AND(Y191/AC191&lt;=Index!$G$131,Y191/AC191&gt;=Index!$F$131),"OK","ERROR")))</f>
        <v>OK</v>
      </c>
      <c r="AF191" s="16"/>
      <c r="AI191" s="5">
        <v>2</v>
      </c>
      <c r="AJ191" s="343" t="str">
        <f t="shared" si="32"/>
        <v>OK</v>
      </c>
      <c r="AK191" s="343" t="str">
        <f t="shared" si="33"/>
        <v>OK</v>
      </c>
      <c r="AL191" s="337" t="str">
        <f t="shared" si="34"/>
        <v>OK</v>
      </c>
    </row>
    <row r="192" spans="1:40" ht="10.15" customHeight="1">
      <c r="B192" s="15"/>
      <c r="D192" s="314">
        <v>3</v>
      </c>
      <c r="E192" s="256" t="s">
        <v>494</v>
      </c>
      <c r="F192" s="347"/>
      <c r="G192" s="431"/>
      <c r="H192" s="431"/>
      <c r="I192" s="313"/>
      <c r="K192" s="178" t="str">
        <f>IF(AND(G192&lt;&gt;0,I192=0),"ERROR",IF(ISERROR(G192/I192),"OK",IF(AND(G192/I192&lt;=Index!$G$132,G192/I192&gt;=Index!$F$132),"OK","ERROR")))</f>
        <v>OK</v>
      </c>
      <c r="M192" s="431"/>
      <c r="N192" s="431"/>
      <c r="O192" s="434">
        <f t="shared" si="28"/>
        <v>0</v>
      </c>
      <c r="P192" s="431"/>
      <c r="Q192" s="431"/>
      <c r="R192" s="434">
        <f t="shared" si="29"/>
        <v>0</v>
      </c>
      <c r="S192" s="313"/>
      <c r="U192" s="178" t="str">
        <f>IF(AND(O192&lt;&gt;0,S192=0),"ERROR",IF(ISERROR(O192/S192),"OK",IF(AND(O192/S192&lt;=Index!$G$132,O192/S192&gt;=Index!$F$132),"OK","ERROR")))</f>
        <v>OK</v>
      </c>
      <c r="W192" s="431"/>
      <c r="X192" s="431"/>
      <c r="Y192" s="434">
        <f t="shared" si="30"/>
        <v>0</v>
      </c>
      <c r="Z192" s="431"/>
      <c r="AA192" s="431"/>
      <c r="AB192" s="434">
        <f t="shared" si="31"/>
        <v>0</v>
      </c>
      <c r="AC192" s="313"/>
      <c r="AE192" s="178" t="str">
        <f>IF(AND(Y192&lt;&gt;0,AC192=0),"ERROR",IF(ISERROR(Y192/AC192),"OK",IF(AND(Y192/AC192&lt;=Index!$G$132,Y192/AC192&gt;=Index!$F$132),"OK","ERROR")))</f>
        <v>OK</v>
      </c>
      <c r="AF192" s="16"/>
      <c r="AI192" s="5">
        <v>3</v>
      </c>
      <c r="AJ192" s="343" t="str">
        <f t="shared" si="32"/>
        <v>OK</v>
      </c>
      <c r="AK192" s="343" t="str">
        <f t="shared" si="33"/>
        <v>OK</v>
      </c>
      <c r="AL192" s="337" t="str">
        <f t="shared" si="34"/>
        <v>OK</v>
      </c>
    </row>
    <row r="193" spans="2:38" ht="10.15" customHeight="1">
      <c r="B193" s="15"/>
      <c r="D193" s="314">
        <v>4</v>
      </c>
      <c r="E193" s="256" t="s">
        <v>495</v>
      </c>
      <c r="F193" s="347"/>
      <c r="G193" s="431"/>
      <c r="H193" s="431"/>
      <c r="I193" s="313"/>
      <c r="K193" s="178" t="str">
        <f>IF(AND(G193&lt;&gt;0,I193=0),"ERROR",IF(ISERROR(G193/I193),"OK",IF(AND(G193/I193&lt;=Index!$G$133,G193/I193&gt;=Index!$F$133),"OK","ERROR")))</f>
        <v>OK</v>
      </c>
      <c r="M193" s="431"/>
      <c r="N193" s="431"/>
      <c r="O193" s="434">
        <f t="shared" si="28"/>
        <v>0</v>
      </c>
      <c r="P193" s="431"/>
      <c r="Q193" s="431"/>
      <c r="R193" s="434">
        <f t="shared" si="29"/>
        <v>0</v>
      </c>
      <c r="S193" s="313"/>
      <c r="U193" s="178" t="str">
        <f>IF(AND(O193&lt;&gt;0,S193=0),"ERROR",IF(ISERROR(O193/S193),"OK",IF(AND(O193/S193&lt;=Index!$G$133,O193/S193&gt;=Index!$F$133),"OK","ERROR")))</f>
        <v>OK</v>
      </c>
      <c r="W193" s="431"/>
      <c r="X193" s="431"/>
      <c r="Y193" s="434">
        <f t="shared" si="30"/>
        <v>0</v>
      </c>
      <c r="Z193" s="431"/>
      <c r="AA193" s="431"/>
      <c r="AB193" s="434">
        <f t="shared" si="31"/>
        <v>0</v>
      </c>
      <c r="AC193" s="313"/>
      <c r="AE193" s="178" t="str">
        <f>IF(AND(Y193&lt;&gt;0,AC193=0),"ERROR",IF(ISERROR(Y193/AC193),"OK",IF(AND(Y193/AC193&lt;=Index!$G$133,Y193/AC193&gt;=Index!$F$133),"OK","ERROR")))</f>
        <v>OK</v>
      </c>
      <c r="AF193" s="16"/>
      <c r="AI193" s="5">
        <v>4</v>
      </c>
      <c r="AJ193" s="343" t="str">
        <f t="shared" si="32"/>
        <v>OK</v>
      </c>
      <c r="AK193" s="343" t="str">
        <f t="shared" si="33"/>
        <v>OK</v>
      </c>
      <c r="AL193" s="337" t="str">
        <f t="shared" si="34"/>
        <v>OK</v>
      </c>
    </row>
    <row r="194" spans="2:38" ht="10.15" customHeight="1">
      <c r="B194" s="15"/>
      <c r="D194" s="314">
        <v>5</v>
      </c>
      <c r="E194" s="256" t="s">
        <v>496</v>
      </c>
      <c r="F194" s="347"/>
      <c r="G194" s="431"/>
      <c r="H194" s="431"/>
      <c r="I194" s="313"/>
      <c r="K194" s="178" t="str">
        <f>IF(AND(G194&lt;&gt;0,I194=0),"ERROR",IF(ISERROR(G194/I194),"OK",IF(AND(G194/I194&lt;=Index!$G$134,G194/I194&gt;=Index!$F$134),"OK","ERROR")))</f>
        <v>OK</v>
      </c>
      <c r="M194" s="431"/>
      <c r="N194" s="431"/>
      <c r="O194" s="434">
        <f t="shared" si="28"/>
        <v>0</v>
      </c>
      <c r="P194" s="431"/>
      <c r="Q194" s="431"/>
      <c r="R194" s="434">
        <f t="shared" si="29"/>
        <v>0</v>
      </c>
      <c r="S194" s="313"/>
      <c r="U194" s="178" t="str">
        <f>IF(AND(O194&lt;&gt;0,S194=0),"ERROR",IF(ISERROR(O194/S194),"OK",IF(AND(O194/S194&lt;=Index!$G$134,O194/S194&gt;=Index!$F$134),"OK","ERROR")))</f>
        <v>OK</v>
      </c>
      <c r="W194" s="431"/>
      <c r="X194" s="431"/>
      <c r="Y194" s="434">
        <f t="shared" si="30"/>
        <v>0</v>
      </c>
      <c r="Z194" s="431"/>
      <c r="AA194" s="431"/>
      <c r="AB194" s="434">
        <f t="shared" si="31"/>
        <v>0</v>
      </c>
      <c r="AC194" s="313"/>
      <c r="AE194" s="178" t="str">
        <f>IF(AND(Y194&lt;&gt;0,AC194=0),"ERROR",IF(ISERROR(Y194/AC194),"OK",IF(AND(Y194/AC194&lt;=Index!$G$134,Y194/AC194&gt;=Index!$F$134),"OK","ERROR")))</f>
        <v>OK</v>
      </c>
      <c r="AF194" s="16"/>
      <c r="AI194" s="5">
        <v>5</v>
      </c>
      <c r="AJ194" s="343" t="str">
        <f t="shared" si="32"/>
        <v>OK</v>
      </c>
      <c r="AK194" s="343" t="str">
        <f t="shared" si="33"/>
        <v>OK</v>
      </c>
      <c r="AL194" s="337" t="str">
        <f t="shared" si="34"/>
        <v>OK</v>
      </c>
    </row>
    <row r="195" spans="2:38" ht="10.15" customHeight="1">
      <c r="B195" s="15"/>
      <c r="D195" s="314">
        <v>6</v>
      </c>
      <c r="E195" s="256" t="s">
        <v>497</v>
      </c>
      <c r="F195" s="347"/>
      <c r="G195" s="431"/>
      <c r="H195" s="431"/>
      <c r="I195" s="313"/>
      <c r="K195" s="178" t="str">
        <f>IF(AND(G195&lt;&gt;0,I195=0),"ERROR",IF(ISERROR(G195/I195),"OK",IF(AND(G195/I195&lt;=Index!$G$135,G195/I195&gt;=Index!$F$135),"OK","ERROR")))</f>
        <v>OK</v>
      </c>
      <c r="M195" s="431"/>
      <c r="N195" s="431"/>
      <c r="O195" s="434">
        <f t="shared" si="28"/>
        <v>0</v>
      </c>
      <c r="P195" s="431"/>
      <c r="Q195" s="431"/>
      <c r="R195" s="434">
        <f t="shared" si="29"/>
        <v>0</v>
      </c>
      <c r="S195" s="313"/>
      <c r="U195" s="178" t="str">
        <f>IF(AND(O195&lt;&gt;0,S195=0),"ERROR",IF(ISERROR(O195/S195),"OK",IF(AND(O195/S195&lt;=Index!$G$135,O195/S195&gt;=Index!$F$135),"OK","ERROR")))</f>
        <v>OK</v>
      </c>
      <c r="W195" s="431"/>
      <c r="X195" s="431"/>
      <c r="Y195" s="434">
        <f t="shared" si="30"/>
        <v>0</v>
      </c>
      <c r="Z195" s="431"/>
      <c r="AA195" s="431"/>
      <c r="AB195" s="434">
        <f t="shared" si="31"/>
        <v>0</v>
      </c>
      <c r="AC195" s="313"/>
      <c r="AE195" s="178" t="str">
        <f>IF(AND(Y195&lt;&gt;0,AC195=0),"ERROR",IF(ISERROR(Y195/AC195),"OK",IF(AND(Y195/AC195&lt;=Index!$G$135,Y195/AC195&gt;=Index!$F$135),"OK","ERROR")))</f>
        <v>OK</v>
      </c>
      <c r="AF195" s="16"/>
      <c r="AI195" s="5">
        <v>6</v>
      </c>
      <c r="AJ195" s="343" t="str">
        <f t="shared" si="32"/>
        <v>OK</v>
      </c>
      <c r="AK195" s="343" t="str">
        <f t="shared" si="33"/>
        <v>OK</v>
      </c>
      <c r="AL195" s="337" t="str">
        <f t="shared" si="34"/>
        <v>OK</v>
      </c>
    </row>
    <row r="196" spans="2:38" ht="10.15" customHeight="1">
      <c r="B196" s="15"/>
      <c r="D196" s="314">
        <v>7</v>
      </c>
      <c r="E196" s="256" t="s">
        <v>498</v>
      </c>
      <c r="F196" s="347"/>
      <c r="G196" s="431"/>
      <c r="H196" s="431"/>
      <c r="I196" s="313"/>
      <c r="K196" s="178" t="str">
        <f>IF(AND(G196&lt;&gt;0,I196=0),"ERROR",IF(ISERROR(G196/I196),"OK",IF(AND(G196/I196&lt;=Index!$G$136,G196/I196&gt;=Index!$F$136),"OK","ERROR")))</f>
        <v>OK</v>
      </c>
      <c r="M196" s="431"/>
      <c r="N196" s="431"/>
      <c r="O196" s="434">
        <f t="shared" si="28"/>
        <v>0</v>
      </c>
      <c r="P196" s="431"/>
      <c r="Q196" s="431"/>
      <c r="R196" s="434">
        <f t="shared" si="29"/>
        <v>0</v>
      </c>
      <c r="S196" s="313"/>
      <c r="U196" s="178" t="str">
        <f>IF(AND(O196&lt;&gt;0,S196=0),"ERROR",IF(ISERROR(O196/S196),"OK",IF(AND(O196/S196&lt;=Index!$G$136,O196/S196&gt;=Index!$F$136),"OK","ERROR")))</f>
        <v>OK</v>
      </c>
      <c r="W196" s="431"/>
      <c r="X196" s="431"/>
      <c r="Y196" s="434">
        <f t="shared" si="30"/>
        <v>0</v>
      </c>
      <c r="Z196" s="431"/>
      <c r="AA196" s="431"/>
      <c r="AB196" s="434">
        <f t="shared" si="31"/>
        <v>0</v>
      </c>
      <c r="AC196" s="313"/>
      <c r="AE196" s="178" t="str">
        <f>IF(AND(Y196&lt;&gt;0,AC196=0),"ERROR",IF(ISERROR(Y196/AC196),"OK",IF(AND(Y196/AC196&lt;=Index!$G$136,Y196/AC196&gt;=Index!$F$136),"OK","ERROR")))</f>
        <v>OK</v>
      </c>
      <c r="AF196" s="16"/>
      <c r="AI196" s="5">
        <v>7</v>
      </c>
      <c r="AJ196" s="343" t="str">
        <f t="shared" si="32"/>
        <v>OK</v>
      </c>
      <c r="AK196" s="343" t="str">
        <f t="shared" si="33"/>
        <v>OK</v>
      </c>
      <c r="AL196" s="337" t="str">
        <f t="shared" si="34"/>
        <v>OK</v>
      </c>
    </row>
    <row r="197" spans="2:38" ht="10.15" customHeight="1">
      <c r="B197" s="15"/>
      <c r="D197" s="314">
        <v>8</v>
      </c>
      <c r="E197" s="256" t="s">
        <v>499</v>
      </c>
      <c r="F197" s="347"/>
      <c r="G197" s="431"/>
      <c r="H197" s="431"/>
      <c r="I197" s="313"/>
      <c r="K197" s="178" t="str">
        <f>IF(AND(G197&lt;&gt;0,I197=0),"ERROR",IF(ISERROR(G197/I197),"OK",IF(AND(G197/I197&lt;=Index!$G$137,G197/I197&gt;=Index!$F$137),"OK","ERROR")))</f>
        <v>OK</v>
      </c>
      <c r="M197" s="431"/>
      <c r="N197" s="431"/>
      <c r="O197" s="434">
        <f t="shared" si="28"/>
        <v>0</v>
      </c>
      <c r="P197" s="431"/>
      <c r="Q197" s="431"/>
      <c r="R197" s="434">
        <f t="shared" si="29"/>
        <v>0</v>
      </c>
      <c r="S197" s="313"/>
      <c r="U197" s="178" t="str">
        <f>IF(AND(O197&lt;&gt;0,S197=0),"ERROR",IF(ISERROR(O197/S197),"OK",IF(AND(O197/S197&lt;=Index!$G$137,O197/S197&gt;=Index!$F$137),"OK","ERROR")))</f>
        <v>OK</v>
      </c>
      <c r="W197" s="431"/>
      <c r="X197" s="431"/>
      <c r="Y197" s="434">
        <f t="shared" si="30"/>
        <v>0</v>
      </c>
      <c r="Z197" s="431"/>
      <c r="AA197" s="431"/>
      <c r="AB197" s="434">
        <f t="shared" si="31"/>
        <v>0</v>
      </c>
      <c r="AC197" s="313"/>
      <c r="AE197" s="178" t="str">
        <f>IF(AND(Y197&lt;&gt;0,AC197=0),"ERROR",IF(ISERROR(Y197/AC197),"OK",IF(AND(Y197/AC197&lt;=Index!$G$137,Y197/AC197&gt;=Index!$F$137),"OK","ERROR")))</f>
        <v>OK</v>
      </c>
      <c r="AF197" s="16"/>
      <c r="AI197" s="5">
        <v>8</v>
      </c>
      <c r="AJ197" s="343" t="str">
        <f t="shared" si="32"/>
        <v>OK</v>
      </c>
      <c r="AK197" s="343" t="str">
        <f t="shared" si="33"/>
        <v>OK</v>
      </c>
      <c r="AL197" s="337" t="str">
        <f t="shared" si="34"/>
        <v>OK</v>
      </c>
    </row>
    <row r="198" spans="2:38" ht="10.15" customHeight="1">
      <c r="B198" s="15"/>
      <c r="D198" s="314">
        <v>9</v>
      </c>
      <c r="E198" s="256" t="s">
        <v>500</v>
      </c>
      <c r="F198" s="347"/>
      <c r="G198" s="431"/>
      <c r="H198" s="431"/>
      <c r="I198" s="313"/>
      <c r="K198" s="178" t="str">
        <f>IF(AND(G198&lt;&gt;0,I198=0),"ERROR",IF(ISERROR(G198/I198),"OK",IF(AND(G198/I198&lt;=Index!$G$138,G198/I198&gt;=Index!$F$138),"OK","ERROR")))</f>
        <v>OK</v>
      </c>
      <c r="M198" s="431"/>
      <c r="N198" s="431"/>
      <c r="O198" s="434">
        <f t="shared" si="28"/>
        <v>0</v>
      </c>
      <c r="P198" s="431"/>
      <c r="Q198" s="431"/>
      <c r="R198" s="434">
        <f t="shared" si="29"/>
        <v>0</v>
      </c>
      <c r="S198" s="313"/>
      <c r="U198" s="178" t="str">
        <f>IF(AND(O198&lt;&gt;0,S198=0),"ERROR",IF(ISERROR(O198/S198),"OK",IF(AND(O198/S198&lt;=Index!$G$138,O198/S198&gt;=Index!$F$138),"OK","ERROR")))</f>
        <v>OK</v>
      </c>
      <c r="W198" s="431"/>
      <c r="X198" s="431"/>
      <c r="Y198" s="434">
        <f t="shared" si="30"/>
        <v>0</v>
      </c>
      <c r="Z198" s="431"/>
      <c r="AA198" s="431"/>
      <c r="AB198" s="434">
        <f t="shared" si="31"/>
        <v>0</v>
      </c>
      <c r="AC198" s="313"/>
      <c r="AE198" s="178" t="str">
        <f>IF(AND(Y198&lt;&gt;0,AC198=0),"ERROR",IF(ISERROR(Y198/AC198),"OK",IF(AND(Y198/AC198&lt;=Index!$G$138,Y198/AC198&gt;=Index!$F$138),"OK","ERROR")))</f>
        <v>OK</v>
      </c>
      <c r="AF198" s="16"/>
      <c r="AI198" s="5">
        <v>9</v>
      </c>
      <c r="AJ198" s="343" t="str">
        <f t="shared" si="32"/>
        <v>OK</v>
      </c>
      <c r="AK198" s="343" t="str">
        <f t="shared" si="33"/>
        <v>OK</v>
      </c>
      <c r="AL198" s="337" t="str">
        <f t="shared" si="34"/>
        <v>OK</v>
      </c>
    </row>
    <row r="199" spans="2:38" ht="10.15" customHeight="1">
      <c r="B199" s="15"/>
      <c r="D199" s="314">
        <v>10</v>
      </c>
      <c r="E199" s="256" t="s">
        <v>501</v>
      </c>
      <c r="G199" s="431"/>
      <c r="H199" s="431"/>
      <c r="I199" s="313"/>
      <c r="K199" s="178" t="str">
        <f>IF(AND(G199&lt;&gt;0,I199=0),"ERROR",IF(ISERROR(G199/I199),"OK",IF(AND(G199/I199&lt;=Index!$G$139,G199/I199&gt;=Index!$F$139),"OK","ERROR")))</f>
        <v>OK</v>
      </c>
      <c r="M199" s="431"/>
      <c r="N199" s="431"/>
      <c r="O199" s="434">
        <f t="shared" si="28"/>
        <v>0</v>
      </c>
      <c r="P199" s="431"/>
      <c r="Q199" s="431"/>
      <c r="R199" s="434">
        <f t="shared" si="29"/>
        <v>0</v>
      </c>
      <c r="S199" s="313"/>
      <c r="U199" s="178" t="str">
        <f>IF(AND(O199&lt;&gt;0,S199=0),"ERROR",IF(ISERROR(O199/S199),"OK",IF(AND(O199/S199&lt;=Index!$G$139,O199/S199&gt;=Index!$F$139),"OK","ERROR")))</f>
        <v>OK</v>
      </c>
      <c r="W199" s="431"/>
      <c r="X199" s="431"/>
      <c r="Y199" s="434">
        <f t="shared" si="30"/>
        <v>0</v>
      </c>
      <c r="Z199" s="431"/>
      <c r="AA199" s="431"/>
      <c r="AB199" s="434">
        <f t="shared" si="31"/>
        <v>0</v>
      </c>
      <c r="AC199" s="313"/>
      <c r="AE199" s="178" t="str">
        <f>IF(AND(Y199&lt;&gt;0,AC199=0),"ERROR",IF(ISERROR(Y199/AC199),"OK",IF(AND(Y199/AC199&lt;=Index!$G$139,Y199/AC199&gt;=Index!$F$139),"OK","ERROR")))</f>
        <v>OK</v>
      </c>
      <c r="AF199" s="16"/>
      <c r="AI199" s="5">
        <v>10</v>
      </c>
      <c r="AJ199" s="343" t="str">
        <f t="shared" si="32"/>
        <v>OK</v>
      </c>
      <c r="AK199" s="343" t="str">
        <f t="shared" si="33"/>
        <v>OK</v>
      </c>
      <c r="AL199" s="337" t="str">
        <f t="shared" si="34"/>
        <v>OK</v>
      </c>
    </row>
    <row r="200" spans="2:38" ht="10.15" customHeight="1">
      <c r="B200" s="15"/>
      <c r="D200" s="314">
        <v>11</v>
      </c>
      <c r="E200" s="256" t="s">
        <v>502</v>
      </c>
      <c r="G200" s="431"/>
      <c r="H200" s="431"/>
      <c r="I200" s="313"/>
      <c r="K200" s="178" t="str">
        <f>IF(AND(G200&lt;&gt;0,I200=0),"ERROR",IF(ISERROR(G200/I200),"OK",IF(AND(G200/I200&lt;=Index!$G$140,G200/I200&gt;=Index!$F$140),"OK","ERROR")))</f>
        <v>OK</v>
      </c>
      <c r="M200" s="431"/>
      <c r="N200" s="431"/>
      <c r="O200" s="434">
        <f t="shared" si="28"/>
        <v>0</v>
      </c>
      <c r="P200" s="431"/>
      <c r="Q200" s="431"/>
      <c r="R200" s="434">
        <f t="shared" si="29"/>
        <v>0</v>
      </c>
      <c r="S200" s="313"/>
      <c r="U200" s="178" t="str">
        <f>IF(AND(O200&lt;&gt;0,S200=0),"ERROR",IF(ISERROR(O200/S200),"OK",IF(AND(O200/S200&lt;=Index!$G$140,O200/S200&gt;=Index!$F$140),"OK","ERROR")))</f>
        <v>OK</v>
      </c>
      <c r="W200" s="431"/>
      <c r="X200" s="431"/>
      <c r="Y200" s="434">
        <f t="shared" si="30"/>
        <v>0</v>
      </c>
      <c r="Z200" s="431"/>
      <c r="AA200" s="431"/>
      <c r="AB200" s="434">
        <f t="shared" si="31"/>
        <v>0</v>
      </c>
      <c r="AC200" s="313"/>
      <c r="AE200" s="178" t="str">
        <f>IF(AND(Y200&lt;&gt;0,AC200=0),"ERROR",IF(ISERROR(Y200/AC200),"OK",IF(AND(Y200/AC200&lt;=Index!$G$140,Y200/AC200&gt;=Index!$F$140),"OK","ERROR")))</f>
        <v>OK</v>
      </c>
      <c r="AF200" s="16"/>
      <c r="AI200" s="5">
        <v>11</v>
      </c>
      <c r="AJ200" s="343" t="str">
        <f t="shared" si="32"/>
        <v>OK</v>
      </c>
      <c r="AK200" s="343" t="str">
        <f t="shared" si="33"/>
        <v>OK</v>
      </c>
      <c r="AL200" s="337" t="str">
        <f t="shared" si="34"/>
        <v>OK</v>
      </c>
    </row>
    <row r="201" spans="2:38" ht="10.15" customHeight="1">
      <c r="B201" s="15"/>
      <c r="D201" s="314">
        <v>12</v>
      </c>
      <c r="E201" s="256" t="s">
        <v>503</v>
      </c>
      <c r="G201" s="431"/>
      <c r="H201" s="431"/>
      <c r="I201" s="313"/>
      <c r="K201" s="178" t="str">
        <f>IF(AND(G201&lt;&gt;0,I201=0),"ERROR",IF(ISERROR(G201/I201),"OK",IF(AND(G201/I201&lt;=Index!$G$141,G201/I201&gt;=Index!$F$141),"OK","ERROR")))</f>
        <v>OK</v>
      </c>
      <c r="M201" s="431"/>
      <c r="N201" s="431"/>
      <c r="O201" s="434">
        <f t="shared" si="28"/>
        <v>0</v>
      </c>
      <c r="P201" s="431"/>
      <c r="Q201" s="431"/>
      <c r="R201" s="434">
        <f t="shared" si="29"/>
        <v>0</v>
      </c>
      <c r="S201" s="313"/>
      <c r="U201" s="178" t="str">
        <f>IF(AND(O201&lt;&gt;0,S201=0),"ERROR",IF(ISERROR(O201/S201),"OK",IF(AND(O201/S201&lt;=Index!$G$141,O201/S201&gt;=Index!$F$141),"OK","ERROR")))</f>
        <v>OK</v>
      </c>
      <c r="W201" s="431"/>
      <c r="X201" s="431"/>
      <c r="Y201" s="434">
        <f t="shared" si="30"/>
        <v>0</v>
      </c>
      <c r="Z201" s="431"/>
      <c r="AA201" s="431"/>
      <c r="AB201" s="434">
        <f t="shared" si="31"/>
        <v>0</v>
      </c>
      <c r="AC201" s="313"/>
      <c r="AE201" s="178" t="str">
        <f>IF(AND(Y201&lt;&gt;0,AC201=0),"ERROR",IF(ISERROR(Y201/AC201),"OK",IF(AND(Y201/AC201&lt;=Index!$G$141,Y201/AC201&gt;=Index!$F$141),"OK","ERROR")))</f>
        <v>OK</v>
      </c>
      <c r="AF201" s="16"/>
      <c r="AI201" s="5">
        <v>12</v>
      </c>
      <c r="AJ201" s="343" t="str">
        <f t="shared" si="32"/>
        <v>OK</v>
      </c>
      <c r="AK201" s="343" t="str">
        <f t="shared" si="33"/>
        <v>OK</v>
      </c>
      <c r="AL201" s="337" t="str">
        <f t="shared" si="34"/>
        <v>OK</v>
      </c>
    </row>
    <row r="202" spans="2:38" ht="10.15" customHeight="1">
      <c r="B202" s="15"/>
      <c r="D202" s="314">
        <v>13</v>
      </c>
      <c r="E202" s="256" t="s">
        <v>504</v>
      </c>
      <c r="G202" s="431"/>
      <c r="H202" s="431"/>
      <c r="I202" s="313"/>
      <c r="K202" s="178" t="str">
        <f>IF(AND(G202&lt;&gt;0,I202=0),"ERROR",IF(ISERROR(G202/I202),"OK",IF(AND(G202/I202&lt;=Index!$G$142,G202/I202&gt;=Index!$F$142),"OK","ERROR")))</f>
        <v>OK</v>
      </c>
      <c r="M202" s="431"/>
      <c r="N202" s="431"/>
      <c r="O202" s="434">
        <f t="shared" si="28"/>
        <v>0</v>
      </c>
      <c r="P202" s="431"/>
      <c r="Q202" s="431"/>
      <c r="R202" s="434">
        <f t="shared" si="29"/>
        <v>0</v>
      </c>
      <c r="S202" s="313"/>
      <c r="U202" s="178" t="str">
        <f>IF(AND(O202&lt;&gt;0,S202=0),"ERROR",IF(ISERROR(O202/S202),"OK",IF(AND(O202/S202&lt;=Index!$G$142,O202/S202&gt;=Index!$F$142),"OK","ERROR")))</f>
        <v>OK</v>
      </c>
      <c r="W202" s="431"/>
      <c r="X202" s="431"/>
      <c r="Y202" s="434">
        <f t="shared" si="30"/>
        <v>0</v>
      </c>
      <c r="Z202" s="431"/>
      <c r="AA202" s="431"/>
      <c r="AB202" s="434">
        <f t="shared" si="31"/>
        <v>0</v>
      </c>
      <c r="AC202" s="313"/>
      <c r="AE202" s="178" t="str">
        <f>IF(AND(Y202&lt;&gt;0,AC202=0),"ERROR",IF(ISERROR(Y202/AC202),"OK",IF(AND(Y202/AC202&lt;=Index!$G$142,Y202/AC202&gt;=Index!$F$142),"OK","ERROR")))</f>
        <v>OK</v>
      </c>
      <c r="AF202" s="16"/>
      <c r="AI202" s="5">
        <v>13</v>
      </c>
      <c r="AJ202" s="343" t="str">
        <f t="shared" si="32"/>
        <v>OK</v>
      </c>
      <c r="AK202" s="343" t="str">
        <f t="shared" si="33"/>
        <v>OK</v>
      </c>
      <c r="AL202" s="337" t="str">
        <f t="shared" si="34"/>
        <v>OK</v>
      </c>
    </row>
    <row r="203" spans="2:38" ht="10.15" customHeight="1">
      <c r="B203" s="15"/>
      <c r="D203" s="314">
        <v>14</v>
      </c>
      <c r="E203" s="256" t="s">
        <v>505</v>
      </c>
      <c r="G203" s="431"/>
      <c r="H203" s="431"/>
      <c r="I203" s="313"/>
      <c r="K203" s="178" t="str">
        <f>IF(AND(G203&lt;&gt;0,I203=0),"ERROR",IF(ISERROR(G203/I203),"OK",IF(AND(G203/I203&lt;=Index!$G$143,G203/I203&gt;=Index!$F$143),"OK","ERROR")))</f>
        <v>OK</v>
      </c>
      <c r="M203" s="431"/>
      <c r="N203" s="431"/>
      <c r="O203" s="434">
        <f t="shared" si="28"/>
        <v>0</v>
      </c>
      <c r="P203" s="431"/>
      <c r="Q203" s="431"/>
      <c r="R203" s="434">
        <f t="shared" si="29"/>
        <v>0</v>
      </c>
      <c r="S203" s="313"/>
      <c r="U203" s="178" t="str">
        <f>IF(AND(O203&lt;&gt;0,S203=0),"ERROR",IF(ISERROR(O203/S203),"OK",IF(AND(O203/S203&lt;=Index!$G$143,O203/S203&gt;=Index!$F$143),"OK","ERROR")))</f>
        <v>OK</v>
      </c>
      <c r="W203" s="431"/>
      <c r="X203" s="431"/>
      <c r="Y203" s="434">
        <f t="shared" si="30"/>
        <v>0</v>
      </c>
      <c r="Z203" s="431"/>
      <c r="AA203" s="431"/>
      <c r="AB203" s="434">
        <f t="shared" si="31"/>
        <v>0</v>
      </c>
      <c r="AC203" s="313"/>
      <c r="AE203" s="178" t="str">
        <f>IF(AND(Y203&lt;&gt;0,AC203=0),"ERROR",IF(ISERROR(Y203/AC203),"OK",IF(AND(Y203/AC203&lt;=Index!$G$143,Y203/AC203&gt;=Index!$F$143),"OK","ERROR")))</f>
        <v>OK</v>
      </c>
      <c r="AF203" s="16"/>
      <c r="AI203" s="5">
        <v>14</v>
      </c>
      <c r="AJ203" s="343" t="str">
        <f t="shared" si="32"/>
        <v>OK</v>
      </c>
      <c r="AK203" s="343" t="str">
        <f t="shared" si="33"/>
        <v>OK</v>
      </c>
      <c r="AL203" s="337" t="str">
        <f t="shared" si="34"/>
        <v>OK</v>
      </c>
    </row>
    <row r="204" spans="2:38" ht="10.15" customHeight="1">
      <c r="B204" s="15"/>
      <c r="D204" s="314">
        <v>15</v>
      </c>
      <c r="E204" s="256" t="s">
        <v>506</v>
      </c>
      <c r="G204" s="431"/>
      <c r="H204" s="431"/>
      <c r="I204" s="313"/>
      <c r="K204" s="178" t="str">
        <f>IF(AND(G204&lt;&gt;0,I204=0),"ERROR",IF(ISERROR(G204/I204),"OK",IF(AND(G204/I204&lt;=Index!$G$144,G204/I204&gt;=Index!$F$144),"OK","ERROR")))</f>
        <v>OK</v>
      </c>
      <c r="M204" s="431"/>
      <c r="N204" s="431"/>
      <c r="O204" s="434">
        <f t="shared" si="28"/>
        <v>0</v>
      </c>
      <c r="P204" s="431"/>
      <c r="Q204" s="431"/>
      <c r="R204" s="434">
        <f t="shared" si="29"/>
        <v>0</v>
      </c>
      <c r="S204" s="313"/>
      <c r="U204" s="178" t="str">
        <f>IF(AND(O204&lt;&gt;0,S204=0),"ERROR",IF(ISERROR(O204/S204),"OK",IF(AND(O204/S204&lt;=Index!$G$144,O204/S204&gt;=Index!$F$144),"OK","ERROR")))</f>
        <v>OK</v>
      </c>
      <c r="W204" s="431"/>
      <c r="X204" s="431"/>
      <c r="Y204" s="434">
        <f t="shared" si="30"/>
        <v>0</v>
      </c>
      <c r="Z204" s="431"/>
      <c r="AA204" s="431"/>
      <c r="AB204" s="434">
        <f t="shared" si="31"/>
        <v>0</v>
      </c>
      <c r="AC204" s="313"/>
      <c r="AE204" s="178" t="str">
        <f>IF(AND(Y204&lt;&gt;0,AC204=0),"ERROR",IF(ISERROR(Y204/AC204),"OK",IF(AND(Y204/AC204&lt;=Index!$G$144,Y204/AC204&gt;=Index!$F$144),"OK","ERROR")))</f>
        <v>OK</v>
      </c>
      <c r="AF204" s="16"/>
      <c r="AI204" s="5">
        <v>15</v>
      </c>
      <c r="AJ204" s="343" t="str">
        <f t="shared" si="32"/>
        <v>OK</v>
      </c>
      <c r="AK204" s="343" t="str">
        <f t="shared" si="33"/>
        <v>OK</v>
      </c>
      <c r="AL204" s="337" t="str">
        <f t="shared" si="34"/>
        <v>OK</v>
      </c>
    </row>
    <row r="205" spans="2:38" ht="10.15" customHeight="1">
      <c r="B205" s="15"/>
      <c r="D205" s="314">
        <v>16</v>
      </c>
      <c r="E205" s="256" t="s">
        <v>507</v>
      </c>
      <c r="G205" s="431"/>
      <c r="H205" s="431"/>
      <c r="I205" s="313"/>
      <c r="K205" s="178" t="str">
        <f>IF(AND(G205&lt;&gt;0,I205=0),"ERROR",IF(ISERROR(G205/I205),"OK",IF(AND(G205/I205&lt;=Index!$G$145,G205/I205&gt;=Index!$F$145),"OK","ERROR")))</f>
        <v>OK</v>
      </c>
      <c r="M205" s="431"/>
      <c r="N205" s="431"/>
      <c r="O205" s="434">
        <f t="shared" si="28"/>
        <v>0</v>
      </c>
      <c r="P205" s="431"/>
      <c r="Q205" s="431"/>
      <c r="R205" s="434">
        <f t="shared" si="29"/>
        <v>0</v>
      </c>
      <c r="S205" s="313"/>
      <c r="U205" s="178" t="str">
        <f>IF(AND(O205&lt;&gt;0,S205=0),"ERROR",IF(ISERROR(O205/S205),"OK",IF(AND(O205/S205&lt;=Index!$G$145,O205/S205&gt;=Index!$F$145),"OK","ERROR")))</f>
        <v>OK</v>
      </c>
      <c r="W205" s="431"/>
      <c r="X205" s="431"/>
      <c r="Y205" s="434">
        <f t="shared" si="30"/>
        <v>0</v>
      </c>
      <c r="Z205" s="431"/>
      <c r="AA205" s="431"/>
      <c r="AB205" s="434">
        <f t="shared" si="31"/>
        <v>0</v>
      </c>
      <c r="AC205" s="313"/>
      <c r="AE205" s="178" t="str">
        <f>IF(AND(Y205&lt;&gt;0,AC205=0),"ERROR",IF(ISERROR(Y205/AC205),"OK",IF(AND(Y205/AC205&lt;=Index!$G$145,Y205/AC205&gt;=Index!$F$145),"OK","ERROR")))</f>
        <v>OK</v>
      </c>
      <c r="AF205" s="16"/>
      <c r="AI205" s="5">
        <v>16</v>
      </c>
      <c r="AJ205" s="343" t="str">
        <f t="shared" si="32"/>
        <v>OK</v>
      </c>
      <c r="AK205" s="343" t="str">
        <f t="shared" si="33"/>
        <v>OK</v>
      </c>
      <c r="AL205" s="337" t="str">
        <f t="shared" si="34"/>
        <v>OK</v>
      </c>
    </row>
    <row r="206" spans="2:38" ht="10.15" customHeight="1">
      <c r="B206" s="15"/>
      <c r="D206" s="314">
        <v>17</v>
      </c>
      <c r="E206" s="256" t="s">
        <v>508</v>
      </c>
      <c r="G206" s="431"/>
      <c r="H206" s="431"/>
      <c r="I206" s="313"/>
      <c r="K206" s="178" t="str">
        <f>IF(AND(G206&lt;&gt;0,I206=0),"ERROR",IF(ISERROR(G206/I206),"OK",IF(AND(G206/I206&lt;=Index!$G$146,G206/I206&gt;=Index!$F$146),"OK","ERROR")))</f>
        <v>OK</v>
      </c>
      <c r="M206" s="431"/>
      <c r="N206" s="431"/>
      <c r="O206" s="434">
        <f t="shared" si="28"/>
        <v>0</v>
      </c>
      <c r="P206" s="431"/>
      <c r="Q206" s="431"/>
      <c r="R206" s="434">
        <f t="shared" si="29"/>
        <v>0</v>
      </c>
      <c r="S206" s="313"/>
      <c r="U206" s="178" t="str">
        <f>IF(AND(O206&lt;&gt;0,S206=0),"ERROR",IF(ISERROR(O206/S206),"OK",IF(AND(O206/S206&lt;=Index!$G$146,O206/S206&gt;=Index!$F$146),"OK","ERROR")))</f>
        <v>OK</v>
      </c>
      <c r="W206" s="431"/>
      <c r="X206" s="431"/>
      <c r="Y206" s="434">
        <f t="shared" si="30"/>
        <v>0</v>
      </c>
      <c r="Z206" s="431"/>
      <c r="AA206" s="431"/>
      <c r="AB206" s="434">
        <f t="shared" si="31"/>
        <v>0</v>
      </c>
      <c r="AC206" s="313"/>
      <c r="AE206" s="178" t="str">
        <f>IF(AND(Y206&lt;&gt;0,AC206=0),"ERROR",IF(ISERROR(Y206/AC206),"OK",IF(AND(Y206/AC206&lt;=Index!$G$146,Y206/AC206&gt;=Index!$F$146),"OK","ERROR")))</f>
        <v>OK</v>
      </c>
      <c r="AF206" s="16"/>
      <c r="AI206" s="5">
        <v>17</v>
      </c>
      <c r="AJ206" s="343" t="str">
        <f t="shared" si="32"/>
        <v>OK</v>
      </c>
      <c r="AK206" s="343" t="str">
        <f t="shared" si="33"/>
        <v>OK</v>
      </c>
      <c r="AL206" s="337" t="str">
        <f t="shared" si="34"/>
        <v>OK</v>
      </c>
    </row>
    <row r="207" spans="2:38" ht="10.15" customHeight="1">
      <c r="B207" s="15"/>
      <c r="D207" s="314">
        <v>18</v>
      </c>
      <c r="E207" s="256" t="s">
        <v>509</v>
      </c>
      <c r="G207" s="431"/>
      <c r="H207" s="431"/>
      <c r="I207" s="313"/>
      <c r="K207" s="178" t="str">
        <f>IF(AND(G207&lt;&gt;0,I207=0),"ERROR",IF(ISERROR(G207/I207),"OK",IF(AND(G207/I207&lt;=Index!$G$147,G207/I207&gt;=Index!$F$147),"OK","ERROR")))</f>
        <v>OK</v>
      </c>
      <c r="M207" s="431"/>
      <c r="N207" s="431"/>
      <c r="O207" s="434">
        <f t="shared" si="28"/>
        <v>0</v>
      </c>
      <c r="P207" s="431"/>
      <c r="Q207" s="431"/>
      <c r="R207" s="434">
        <f t="shared" si="29"/>
        <v>0</v>
      </c>
      <c r="S207" s="313"/>
      <c r="U207" s="178" t="str">
        <f>IF(AND(O207&lt;&gt;0,S207=0),"ERROR",IF(ISERROR(O207/S207),"OK",IF(AND(O207/S207&lt;=Index!$G$147,O207/S207&gt;=Index!$F$147),"OK","ERROR")))</f>
        <v>OK</v>
      </c>
      <c r="W207" s="431"/>
      <c r="X207" s="431"/>
      <c r="Y207" s="434">
        <f t="shared" si="30"/>
        <v>0</v>
      </c>
      <c r="Z207" s="431"/>
      <c r="AA207" s="431"/>
      <c r="AB207" s="434">
        <f t="shared" si="31"/>
        <v>0</v>
      </c>
      <c r="AC207" s="313"/>
      <c r="AE207" s="178" t="str">
        <f>IF(AND(Y207&lt;&gt;0,AC207=0),"ERROR",IF(ISERROR(Y207/AC207),"OK",IF(AND(Y207/AC207&lt;=Index!$G$147,Y207/AC207&gt;=Index!$F$147),"OK","ERROR")))</f>
        <v>OK</v>
      </c>
      <c r="AF207" s="16"/>
      <c r="AI207" s="5">
        <v>18</v>
      </c>
      <c r="AJ207" s="343" t="str">
        <f t="shared" si="32"/>
        <v>OK</v>
      </c>
      <c r="AK207" s="343" t="str">
        <f t="shared" si="33"/>
        <v>OK</v>
      </c>
      <c r="AL207" s="337" t="str">
        <f t="shared" si="34"/>
        <v>OK</v>
      </c>
    </row>
    <row r="208" spans="2:38" ht="10.15" customHeight="1">
      <c r="B208" s="15"/>
      <c r="D208" s="314">
        <v>19</v>
      </c>
      <c r="E208" s="256" t="s">
        <v>510</v>
      </c>
      <c r="G208" s="431"/>
      <c r="H208" s="431"/>
      <c r="I208" s="313"/>
      <c r="K208" s="178" t="str">
        <f>IF(AND(G208&lt;&gt;0,I208=0),"ERROR",IF(ISERROR(G208/I208),"OK",IF(AND(G208/I208&lt;=Index!$G$148,G208/I208&gt;=Index!$F$148),"OK","ERROR")))</f>
        <v>OK</v>
      </c>
      <c r="M208" s="431"/>
      <c r="N208" s="431"/>
      <c r="O208" s="434">
        <f t="shared" si="28"/>
        <v>0</v>
      </c>
      <c r="P208" s="431"/>
      <c r="Q208" s="431"/>
      <c r="R208" s="434">
        <f t="shared" si="29"/>
        <v>0</v>
      </c>
      <c r="S208" s="313"/>
      <c r="U208" s="178" t="str">
        <f>IF(AND(O208&lt;&gt;0,S208=0),"ERROR",IF(ISERROR(O208/S208),"OK",IF(AND(O208/S208&lt;=Index!$G$148,O208/S208&gt;=Index!$F$148),"OK","ERROR")))</f>
        <v>OK</v>
      </c>
      <c r="W208" s="431"/>
      <c r="X208" s="431"/>
      <c r="Y208" s="434">
        <f t="shared" si="30"/>
        <v>0</v>
      </c>
      <c r="Z208" s="431"/>
      <c r="AA208" s="431"/>
      <c r="AB208" s="434">
        <f t="shared" si="31"/>
        <v>0</v>
      </c>
      <c r="AC208" s="313"/>
      <c r="AE208" s="178" t="str">
        <f>IF(AND(Y208&lt;&gt;0,AC208=0),"ERROR",IF(ISERROR(Y208/AC208),"OK",IF(AND(Y208/AC208&lt;=Index!$G$148,Y208/AC208&gt;=Index!$F$148),"OK","ERROR")))</f>
        <v>OK</v>
      </c>
      <c r="AF208" s="16"/>
      <c r="AI208" s="5">
        <v>19</v>
      </c>
      <c r="AJ208" s="343" t="str">
        <f t="shared" si="32"/>
        <v>OK</v>
      </c>
      <c r="AK208" s="343" t="str">
        <f t="shared" si="33"/>
        <v>OK</v>
      </c>
      <c r="AL208" s="337" t="str">
        <f t="shared" si="34"/>
        <v>OK</v>
      </c>
    </row>
    <row r="209" spans="1:40" ht="10.15" customHeight="1">
      <c r="B209" s="15"/>
      <c r="D209" s="314">
        <v>20</v>
      </c>
      <c r="E209" s="256" t="s">
        <v>511</v>
      </c>
      <c r="G209" s="431"/>
      <c r="H209" s="431"/>
      <c r="I209" s="313"/>
      <c r="K209" s="178" t="str">
        <f>IF(AND(G209&lt;&gt;0,I209=0),"ERROR",IF(ISERROR(G209/I209),"OK",IF(AND(G209/I209&lt;=Index!$G$149,G209/I209&gt;=Index!$F$149),"OK","ERROR")))</f>
        <v>OK</v>
      </c>
      <c r="M209" s="431"/>
      <c r="N209" s="431"/>
      <c r="O209" s="434">
        <f t="shared" si="28"/>
        <v>0</v>
      </c>
      <c r="P209" s="431"/>
      <c r="Q209" s="431"/>
      <c r="R209" s="434">
        <f t="shared" si="29"/>
        <v>0</v>
      </c>
      <c r="S209" s="313"/>
      <c r="U209" s="178" t="str">
        <f>IF(AND(O209&lt;&gt;0,S209=0),"ERROR",IF(ISERROR(O209/S209),"OK",IF(AND(O209/S209&lt;=Index!$G$149,O209/S209&gt;=Index!$F$149),"OK","ERROR")))</f>
        <v>OK</v>
      </c>
      <c r="W209" s="431"/>
      <c r="X209" s="431"/>
      <c r="Y209" s="434">
        <f t="shared" si="30"/>
        <v>0</v>
      </c>
      <c r="Z209" s="431"/>
      <c r="AA209" s="431"/>
      <c r="AB209" s="434">
        <f t="shared" si="31"/>
        <v>0</v>
      </c>
      <c r="AC209" s="313"/>
      <c r="AE209" s="178" t="str">
        <f>IF(AND(Y209&lt;&gt;0,AC209=0),"ERROR",IF(ISERROR(Y209/AC209),"OK",IF(AND(Y209/AC209&lt;=Index!$G$149,Y209/AC209&gt;=Index!$F$149),"OK","ERROR")))</f>
        <v>OK</v>
      </c>
      <c r="AF209" s="16"/>
      <c r="AI209" s="5">
        <v>20</v>
      </c>
      <c r="AJ209" s="343" t="str">
        <f t="shared" si="32"/>
        <v>OK</v>
      </c>
      <c r="AK209" s="343" t="str">
        <f t="shared" si="33"/>
        <v>OK</v>
      </c>
      <c r="AL209" s="337" t="str">
        <f t="shared" si="34"/>
        <v>OK</v>
      </c>
    </row>
    <row r="210" spans="1:40" ht="10.15" customHeight="1">
      <c r="B210" s="15"/>
      <c r="D210" s="314">
        <v>21</v>
      </c>
      <c r="E210" s="256" t="s">
        <v>512</v>
      </c>
      <c r="G210" s="431"/>
      <c r="H210" s="431"/>
      <c r="I210" s="313"/>
      <c r="K210" s="178" t="str">
        <f>IF(AND(G210&lt;&gt;0,I210=0),"ERROR",IF(ISERROR(G210/I210),"OK",IF(AND(G210/I210&lt;=Index!$G$150,G210/I210&gt;=Index!$F$150),"OK","ERROR")))</f>
        <v>OK</v>
      </c>
      <c r="M210" s="431"/>
      <c r="N210" s="431"/>
      <c r="O210" s="434">
        <f t="shared" si="28"/>
        <v>0</v>
      </c>
      <c r="P210" s="431"/>
      <c r="Q210" s="431"/>
      <c r="R210" s="434">
        <f t="shared" si="29"/>
        <v>0</v>
      </c>
      <c r="S210" s="313"/>
      <c r="U210" s="178" t="str">
        <f>IF(AND(O210&lt;&gt;0,S210=0),"ERROR",IF(ISERROR(O210/S210),"OK",IF(AND(O210/S210&lt;=Index!$G$150,O210/S210&gt;=Index!$F$150),"OK","ERROR")))</f>
        <v>OK</v>
      </c>
      <c r="W210" s="431"/>
      <c r="X210" s="431"/>
      <c r="Y210" s="434">
        <f t="shared" si="30"/>
        <v>0</v>
      </c>
      <c r="Z210" s="431"/>
      <c r="AA210" s="431"/>
      <c r="AB210" s="434">
        <f t="shared" si="31"/>
        <v>0</v>
      </c>
      <c r="AC210" s="313"/>
      <c r="AE210" s="178" t="str">
        <f>IF(AND(Y210&lt;&gt;0,AC210=0),"ERROR",IF(ISERROR(Y210/AC210),"OK",IF(AND(Y210/AC210&lt;=Index!$G$150,Y210/AC210&gt;=Index!$F$150),"OK","ERROR")))</f>
        <v>OK</v>
      </c>
      <c r="AF210" s="16"/>
      <c r="AI210" s="5">
        <v>21</v>
      </c>
      <c r="AJ210" s="343" t="str">
        <f t="shared" si="32"/>
        <v>OK</v>
      </c>
      <c r="AK210" s="343" t="str">
        <f t="shared" si="33"/>
        <v>OK</v>
      </c>
      <c r="AL210" s="337" t="str">
        <f t="shared" si="34"/>
        <v>OK</v>
      </c>
    </row>
    <row r="211" spans="1:40" ht="10.15" customHeight="1">
      <c r="B211" s="15"/>
      <c r="D211" s="314">
        <v>22</v>
      </c>
      <c r="E211" s="256" t="s">
        <v>513</v>
      </c>
      <c r="G211" s="431"/>
      <c r="H211" s="431"/>
      <c r="I211" s="313"/>
      <c r="K211" s="178" t="str">
        <f>IF(AND(G211&lt;&gt;0,I211=0),"ERROR",IF(ISERROR(G211/I211),"OK",IF(AND(G211/I211&lt;=Index!$G$151,G211/I211&gt;=Index!$F$151),"OK","ERROR")))</f>
        <v>OK</v>
      </c>
      <c r="M211" s="431"/>
      <c r="N211" s="431"/>
      <c r="O211" s="434">
        <f t="shared" si="28"/>
        <v>0</v>
      </c>
      <c r="P211" s="431"/>
      <c r="Q211" s="431"/>
      <c r="R211" s="434">
        <f t="shared" si="29"/>
        <v>0</v>
      </c>
      <c r="S211" s="313"/>
      <c r="U211" s="178" t="str">
        <f>IF(AND(O211&lt;&gt;0,S211=0),"ERROR",IF(ISERROR(O211/S211),"OK",IF(AND(O211/S211&lt;=Index!$G$151,O211/S211&gt;=Index!$F$151),"OK","ERROR")))</f>
        <v>OK</v>
      </c>
      <c r="W211" s="431"/>
      <c r="X211" s="431"/>
      <c r="Y211" s="434">
        <f t="shared" si="30"/>
        <v>0</v>
      </c>
      <c r="Z211" s="431"/>
      <c r="AA211" s="431"/>
      <c r="AB211" s="434">
        <f t="shared" si="31"/>
        <v>0</v>
      </c>
      <c r="AC211" s="313"/>
      <c r="AE211" s="178" t="str">
        <f>IF(AND(Y211&lt;&gt;0,AC211=0),"ERROR",IF(ISERROR(Y211/AC211),"OK",IF(AND(Y211/AC211&lt;=Index!$G$151,Y211/AC211&gt;=Index!$F$151),"OK","ERROR")))</f>
        <v>OK</v>
      </c>
      <c r="AF211" s="16"/>
      <c r="AI211" s="5">
        <v>22</v>
      </c>
      <c r="AJ211" s="343" t="str">
        <f t="shared" si="32"/>
        <v>OK</v>
      </c>
      <c r="AK211" s="343" t="str">
        <f t="shared" si="33"/>
        <v>OK</v>
      </c>
      <c r="AL211" s="337" t="str">
        <f t="shared" si="34"/>
        <v>OK</v>
      </c>
    </row>
    <row r="212" spans="1:40" ht="10.15" customHeight="1">
      <c r="B212" s="15"/>
      <c r="D212" s="312">
        <v>23</v>
      </c>
      <c r="E212" s="254" t="s">
        <v>514</v>
      </c>
      <c r="G212" s="432"/>
      <c r="H212" s="432"/>
      <c r="I212" s="311"/>
      <c r="K212" s="180" t="str">
        <f>IF(AND(G212&lt;&gt;0,I212=0),"ERROR",IF(ISERROR(G212/I212),"OK",IF(G212/I212&gt;=Index!$F$152,"OK","ERROR")))</f>
        <v>OK</v>
      </c>
      <c r="M212" s="432"/>
      <c r="N212" s="432"/>
      <c r="O212" s="435">
        <f t="shared" si="28"/>
        <v>0</v>
      </c>
      <c r="P212" s="432"/>
      <c r="Q212" s="432"/>
      <c r="R212" s="435">
        <f t="shared" si="29"/>
        <v>0</v>
      </c>
      <c r="S212" s="311"/>
      <c r="U212" s="180" t="str">
        <f>IF(AND(O212&lt;&gt;0,S212=0),"ERROR",IF(ISERROR(O212/S212),"OK",IF(O212/S212&gt;=Index!$F$152,"OK","ERROR")))</f>
        <v>OK</v>
      </c>
      <c r="W212" s="432"/>
      <c r="X212" s="432"/>
      <c r="Y212" s="435">
        <f t="shared" si="30"/>
        <v>0</v>
      </c>
      <c r="Z212" s="432"/>
      <c r="AA212" s="432"/>
      <c r="AB212" s="435">
        <f t="shared" si="31"/>
        <v>0</v>
      </c>
      <c r="AC212" s="311"/>
      <c r="AE212" s="180" t="str">
        <f>IF(AND(Y212&lt;&gt;0,AC212=0),"ERROR",IF(ISERROR(Y212/AC212),"OK",IF(Y212/AC212&gt;=Index!$F$152,"OK","ERROR")))</f>
        <v>OK</v>
      </c>
      <c r="AF212" s="16"/>
      <c r="AI212" s="5">
        <v>23</v>
      </c>
      <c r="AJ212" s="343" t="str">
        <f t="shared" si="32"/>
        <v>OK</v>
      </c>
      <c r="AK212" s="343" t="str">
        <f t="shared" si="33"/>
        <v>OK</v>
      </c>
      <c r="AL212" s="337" t="str">
        <f t="shared" si="34"/>
        <v>OK</v>
      </c>
    </row>
    <row r="213" spans="1:40" ht="10.15" customHeight="1">
      <c r="B213" s="15"/>
      <c r="D213" s="310" t="s">
        <v>86</v>
      </c>
      <c r="E213" s="250" t="s">
        <v>401</v>
      </c>
      <c r="G213" s="433">
        <f>SUM(G189:G212)</f>
        <v>0</v>
      </c>
      <c r="H213" s="433">
        <f>SUM(H189:H212)</f>
        <v>0</v>
      </c>
      <c r="I213" s="372">
        <f>SUM(I189:I212)</f>
        <v>0</v>
      </c>
      <c r="M213" s="433">
        <f>SUM(M189:M212)</f>
        <v>0</v>
      </c>
      <c r="N213" s="433">
        <f>SUM(N189:N212)</f>
        <v>0</v>
      </c>
      <c r="O213" s="433">
        <f t="shared" si="28"/>
        <v>0</v>
      </c>
      <c r="P213" s="433">
        <f>SUM(P189:P212)</f>
        <v>0</v>
      </c>
      <c r="Q213" s="433">
        <f>SUM(Q189:Q212)</f>
        <v>0</v>
      </c>
      <c r="R213" s="433">
        <f t="shared" si="29"/>
        <v>0</v>
      </c>
      <c r="S213" s="372">
        <f>SUM(S189:S212)</f>
        <v>0</v>
      </c>
      <c r="W213" s="433">
        <f>SUM(W189:W212)</f>
        <v>0</v>
      </c>
      <c r="X213" s="433">
        <f>SUM(X189:X212)</f>
        <v>0</v>
      </c>
      <c r="Y213" s="433">
        <f t="shared" si="30"/>
        <v>0</v>
      </c>
      <c r="Z213" s="433">
        <f>SUM(Z189:Z212)</f>
        <v>0</v>
      </c>
      <c r="AA213" s="433">
        <f>SUM(AA189:AA212)</f>
        <v>0</v>
      </c>
      <c r="AB213" s="433">
        <f t="shared" si="31"/>
        <v>0</v>
      </c>
      <c r="AC213" s="372">
        <f>SUM(AC189:AC212)</f>
        <v>0</v>
      </c>
      <c r="AF213" s="16"/>
    </row>
    <row r="214" spans="1:40" ht="10.15" customHeight="1">
      <c r="B214" s="15"/>
      <c r="D214" s="8"/>
      <c r="E214" s="8"/>
      <c r="G214" s="374"/>
      <c r="H214" s="374"/>
      <c r="I214" s="375"/>
      <c r="M214" s="374"/>
      <c r="N214" s="374"/>
      <c r="O214" s="374"/>
      <c r="P214" s="374"/>
      <c r="Q214" s="374"/>
      <c r="R214" s="374"/>
      <c r="S214" s="375"/>
      <c r="W214" s="374"/>
      <c r="X214" s="374"/>
      <c r="Y214" s="374"/>
      <c r="Z214" s="374"/>
      <c r="AA214" s="374"/>
      <c r="AB214" s="374"/>
      <c r="AC214" s="375"/>
      <c r="AF214" s="16"/>
    </row>
    <row r="215" spans="1:40" ht="10.15" customHeight="1">
      <c r="B215" s="15"/>
      <c r="D215" s="309" t="s">
        <v>515</v>
      </c>
      <c r="E215" s="308"/>
      <c r="G215" s="307" t="str">
        <f>IF(ABS(G213-G1_Overall!G95)&lt;1,"OK","ERROR")</f>
        <v>OK</v>
      </c>
      <c r="H215" s="307" t="str">
        <f>IF(ABS(H213-G1_Overall!H95)&lt;1,"OK","ERROR")</f>
        <v>OK</v>
      </c>
      <c r="I215" s="306"/>
      <c r="M215" s="306"/>
      <c r="N215" s="307" t="str">
        <f>IF(ABS(N213-G1_Overall!G95)&lt;1,"OK","ERROR")</f>
        <v>OK</v>
      </c>
      <c r="O215" s="306"/>
      <c r="P215" s="306"/>
      <c r="Q215" s="307" t="str">
        <f>IF(ABS(Q213-G1_Overall!H95)&lt;1,"OK","ERROR")</f>
        <v>OK</v>
      </c>
      <c r="R215" s="306"/>
      <c r="S215" s="306"/>
      <c r="W215" s="304"/>
      <c r="X215" s="305"/>
      <c r="Y215" s="304"/>
      <c r="Z215" s="304"/>
      <c r="AA215" s="305"/>
      <c r="AB215" s="304"/>
      <c r="AC215" s="304"/>
      <c r="AF215" s="16"/>
      <c r="AI215" s="373" t="s">
        <v>516</v>
      </c>
      <c r="AJ215" s="343" t="str">
        <f>G215</f>
        <v>OK</v>
      </c>
      <c r="AK215" s="343" t="str">
        <f>H215</f>
        <v>OK</v>
      </c>
      <c r="AL215" s="343" t="str">
        <f>N215</f>
        <v>OK</v>
      </c>
      <c r="AM215" s="343" t="str">
        <f>Q215</f>
        <v>OK</v>
      </c>
    </row>
    <row r="216" spans="1:40" ht="10.15" customHeight="1">
      <c r="B216" s="15"/>
      <c r="D216" s="309" t="s">
        <v>567</v>
      </c>
      <c r="E216" s="308"/>
      <c r="G216" s="305"/>
      <c r="H216" s="305"/>
      <c r="I216" s="304"/>
      <c r="M216" s="306"/>
      <c r="N216" s="307" t="str">
        <f>IF(G213=N213,"OK","ERROR")</f>
        <v>OK</v>
      </c>
      <c r="O216" s="306"/>
      <c r="P216" s="306"/>
      <c r="Q216" s="307" t="str">
        <f>IF(H213=Q213,"OK","ERROR")</f>
        <v>OK</v>
      </c>
      <c r="R216" s="307" t="str">
        <f>IF(O213&gt;=R213,"OK","ERROR")</f>
        <v>OK</v>
      </c>
      <c r="S216" s="307" t="str">
        <f>IF(I213=S213,"OK","ERROR")</f>
        <v>OK</v>
      </c>
      <c r="W216" s="304"/>
      <c r="X216" s="305"/>
      <c r="Y216" s="304"/>
      <c r="Z216" s="304"/>
      <c r="AA216" s="305"/>
      <c r="AB216" s="304"/>
      <c r="AC216" s="304"/>
      <c r="AF216" s="16"/>
      <c r="AI216" s="373" t="s">
        <v>568</v>
      </c>
      <c r="AJ216" s="343" t="str">
        <f>N216</f>
        <v>OK</v>
      </c>
      <c r="AK216" s="343" t="str">
        <f>Q216</f>
        <v>OK</v>
      </c>
      <c r="AL216" s="343" t="str">
        <f>R216</f>
        <v>OK</v>
      </c>
      <c r="AM216" s="343" t="str">
        <f>S216</f>
        <v>OK</v>
      </c>
    </row>
    <row r="217" spans="1:40" ht="10.15" customHeight="1">
      <c r="B217" s="15"/>
      <c r="D217" s="8"/>
      <c r="E217" s="8"/>
      <c r="G217" s="374"/>
      <c r="H217" s="374"/>
      <c r="I217" s="375"/>
      <c r="M217" s="374"/>
      <c r="N217" s="374"/>
      <c r="O217" s="374"/>
      <c r="P217" s="374"/>
      <c r="Q217" s="374"/>
      <c r="R217" s="374"/>
      <c r="S217" s="375"/>
      <c r="W217" s="374"/>
      <c r="X217" s="374"/>
      <c r="Y217" s="374"/>
      <c r="Z217" s="374"/>
      <c r="AA217" s="374"/>
      <c r="AB217" s="374"/>
      <c r="AC217" s="375"/>
      <c r="AF217" s="16"/>
    </row>
    <row r="218" spans="1:40" ht="10.15" customHeight="1">
      <c r="B218" s="15"/>
      <c r="C218" s="298">
        <v>6</v>
      </c>
      <c r="D218" s="299" t="s">
        <v>708</v>
      </c>
      <c r="E218" s="299"/>
      <c r="F218" s="299"/>
      <c r="G218" s="299"/>
      <c r="H218" s="298"/>
      <c r="I218" s="298"/>
      <c r="J218" s="298"/>
      <c r="K218" s="298"/>
      <c r="L218" s="298"/>
      <c r="M218" s="298"/>
      <c r="N218" s="298"/>
      <c r="O218" s="298"/>
      <c r="P218" s="298"/>
      <c r="Q218" s="298"/>
      <c r="R218" s="298"/>
      <c r="S218" s="298"/>
      <c r="T218" s="298"/>
      <c r="U218" s="298"/>
      <c r="V218" s="298"/>
      <c r="W218" s="298"/>
      <c r="X218" s="298"/>
      <c r="Y218" s="298"/>
      <c r="Z218" s="298"/>
      <c r="AA218" s="298"/>
      <c r="AB218" s="298"/>
      <c r="AC218" s="298"/>
      <c r="AD218" s="298"/>
      <c r="AE218" s="298"/>
      <c r="AF218" s="16"/>
      <c r="AG218" s="368"/>
      <c r="AH218" s="341"/>
      <c r="AI218" s="341"/>
      <c r="AJ218" s="341"/>
      <c r="AK218" s="341"/>
      <c r="AL218" s="341"/>
      <c r="AM218" s="341"/>
      <c r="AN218" s="341"/>
    </row>
    <row r="219" spans="1:40" ht="10.15" customHeight="1">
      <c r="B219" s="15"/>
      <c r="AF219" s="16"/>
    </row>
    <row r="220" spans="1:40" s="340" customFormat="1" ht="10.15" customHeight="1">
      <c r="A220" s="260"/>
      <c r="B220" s="262"/>
      <c r="C220" s="260"/>
      <c r="D220" s="260"/>
      <c r="E220" s="260"/>
      <c r="F220" s="260"/>
      <c r="G220" s="565" t="s">
        <v>613</v>
      </c>
      <c r="H220" s="566"/>
      <c r="I220" s="567"/>
      <c r="J220" s="302"/>
      <c r="K220" s="302"/>
      <c r="L220" s="302"/>
      <c r="M220" s="565" t="s">
        <v>614</v>
      </c>
      <c r="N220" s="566"/>
      <c r="O220" s="566"/>
      <c r="P220" s="566"/>
      <c r="Q220" s="566"/>
      <c r="R220" s="566"/>
      <c r="S220" s="567"/>
      <c r="T220" s="264"/>
      <c r="U220" s="264"/>
      <c r="V220" s="264"/>
      <c r="W220" s="565" t="s">
        <v>615</v>
      </c>
      <c r="X220" s="566"/>
      <c r="Y220" s="566"/>
      <c r="Z220" s="566"/>
      <c r="AA220" s="566"/>
      <c r="AB220" s="566"/>
      <c r="AC220" s="567"/>
      <c r="AD220" s="264"/>
      <c r="AE220" s="264"/>
      <c r="AF220" s="261"/>
      <c r="AG220" s="260"/>
    </row>
    <row r="221" spans="1:40" s="340" customFormat="1" ht="10.15" customHeight="1">
      <c r="A221" s="260"/>
      <c r="B221" s="262"/>
      <c r="C221" s="260"/>
      <c r="D221" s="260"/>
      <c r="E221" s="260"/>
      <c r="F221" s="260"/>
      <c r="G221" s="565" t="s">
        <v>604</v>
      </c>
      <c r="H221" s="566"/>
      <c r="I221" s="567"/>
      <c r="J221" s="323"/>
      <c r="K221" s="323"/>
      <c r="L221" s="323"/>
      <c r="M221" s="571" t="s">
        <v>604</v>
      </c>
      <c r="N221" s="599"/>
      <c r="O221" s="599"/>
      <c r="P221" s="599"/>
      <c r="Q221" s="599"/>
      <c r="R221" s="599"/>
      <c r="S221" s="572"/>
      <c r="T221" s="260"/>
      <c r="U221" s="260"/>
      <c r="V221" s="260"/>
      <c r="W221" s="571" t="s">
        <v>605</v>
      </c>
      <c r="X221" s="599"/>
      <c r="Y221" s="599"/>
      <c r="Z221" s="599"/>
      <c r="AA221" s="599"/>
      <c r="AB221" s="599"/>
      <c r="AC221" s="572"/>
      <c r="AD221" s="264"/>
      <c r="AE221" s="264"/>
      <c r="AF221" s="261"/>
      <c r="AG221" s="260"/>
    </row>
    <row r="222" spans="1:40" s="340" customFormat="1" ht="10.15" customHeight="1">
      <c r="A222" s="260"/>
      <c r="B222" s="262"/>
      <c r="C222" s="260"/>
      <c r="D222" s="322" t="s">
        <v>406</v>
      </c>
      <c r="E222" s="321" t="s">
        <v>523</v>
      </c>
      <c r="F222" s="260"/>
      <c r="G222" s="263">
        <v>1</v>
      </c>
      <c r="H222" s="263">
        <v>2</v>
      </c>
      <c r="I222" s="263">
        <v>3</v>
      </c>
      <c r="J222" s="260"/>
      <c r="K222" s="260"/>
      <c r="L222" s="260"/>
      <c r="M222" s="263">
        <v>4</v>
      </c>
      <c r="N222" s="263">
        <v>5</v>
      </c>
      <c r="O222" s="263">
        <v>6</v>
      </c>
      <c r="P222" s="263">
        <v>7</v>
      </c>
      <c r="Q222" s="263">
        <v>8</v>
      </c>
      <c r="R222" s="263">
        <v>9</v>
      </c>
      <c r="S222" s="263">
        <v>10</v>
      </c>
      <c r="T222" s="260"/>
      <c r="U222" s="260"/>
      <c r="V222" s="260"/>
      <c r="W222" s="263">
        <v>11</v>
      </c>
      <c r="X222" s="263">
        <v>12</v>
      </c>
      <c r="Y222" s="263">
        <v>13</v>
      </c>
      <c r="Z222" s="263">
        <v>14</v>
      </c>
      <c r="AA222" s="263">
        <v>15</v>
      </c>
      <c r="AB222" s="263">
        <v>16</v>
      </c>
      <c r="AC222" s="263">
        <v>17</v>
      </c>
      <c r="AD222" s="260"/>
      <c r="AE222" s="260"/>
      <c r="AF222" s="261"/>
      <c r="AG222" s="260"/>
    </row>
    <row r="223" spans="1:40" s="340" customFormat="1" ht="20.45" customHeight="1">
      <c r="A223" s="260"/>
      <c r="B223" s="262"/>
      <c r="C223" s="260"/>
      <c r="D223" s="320" t="s">
        <v>405</v>
      </c>
      <c r="E223" s="319" t="s">
        <v>707</v>
      </c>
      <c r="F223" s="275"/>
      <c r="G223" s="245" t="s">
        <v>238</v>
      </c>
      <c r="H223" s="245" t="s">
        <v>239</v>
      </c>
      <c r="I223" s="245" t="s">
        <v>402</v>
      </c>
      <c r="J223" s="260"/>
      <c r="K223" s="245" t="s">
        <v>479</v>
      </c>
      <c r="L223" s="260"/>
      <c r="M223" s="245" t="s">
        <v>404</v>
      </c>
      <c r="N223" s="245" t="s">
        <v>238</v>
      </c>
      <c r="O223" s="245" t="s">
        <v>606</v>
      </c>
      <c r="P223" s="245" t="s">
        <v>403</v>
      </c>
      <c r="Q223" s="245" t="s">
        <v>239</v>
      </c>
      <c r="R223" s="245" t="s">
        <v>607</v>
      </c>
      <c r="S223" s="245" t="s">
        <v>402</v>
      </c>
      <c r="T223" s="260"/>
      <c r="U223" s="245" t="s">
        <v>479</v>
      </c>
      <c r="V223" s="260"/>
      <c r="W223" s="245" t="s">
        <v>608</v>
      </c>
      <c r="X223" s="245" t="s">
        <v>238</v>
      </c>
      <c r="Y223" s="245" t="s">
        <v>609</v>
      </c>
      <c r="Z223" s="245" t="s">
        <v>610</v>
      </c>
      <c r="AA223" s="245" t="s">
        <v>239</v>
      </c>
      <c r="AB223" s="245" t="s">
        <v>611</v>
      </c>
      <c r="AC223" s="245" t="s">
        <v>612</v>
      </c>
      <c r="AD223" s="260"/>
      <c r="AE223" s="245" t="s">
        <v>479</v>
      </c>
      <c r="AF223" s="261"/>
      <c r="AG223" s="260"/>
      <c r="AJ223" s="342" t="s">
        <v>488</v>
      </c>
      <c r="AK223" s="342" t="s">
        <v>489</v>
      </c>
      <c r="AL223" s="342" t="s">
        <v>490</v>
      </c>
    </row>
    <row r="224" spans="1:40" ht="20.45" customHeight="1">
      <c r="B224" s="15"/>
      <c r="D224" s="420" t="s">
        <v>670</v>
      </c>
      <c r="E224" s="421" t="s">
        <v>671</v>
      </c>
      <c r="F224" s="317"/>
      <c r="G224" s="369" t="s">
        <v>54</v>
      </c>
      <c r="H224" s="369" t="s">
        <v>54</v>
      </c>
      <c r="I224" s="369" t="s">
        <v>52</v>
      </c>
      <c r="J224" s="317"/>
      <c r="K224" s="318"/>
      <c r="L224" s="317"/>
      <c r="M224" s="369" t="s">
        <v>54</v>
      </c>
      <c r="N224" s="369" t="s">
        <v>54</v>
      </c>
      <c r="O224" s="369" t="s">
        <v>54</v>
      </c>
      <c r="P224" s="369" t="s">
        <v>54</v>
      </c>
      <c r="Q224" s="369" t="s">
        <v>54</v>
      </c>
      <c r="R224" s="369" t="s">
        <v>54</v>
      </c>
      <c r="S224" s="369" t="s">
        <v>52</v>
      </c>
      <c r="U224" s="370"/>
      <c r="W224" s="369" t="s">
        <v>54</v>
      </c>
      <c r="X224" s="369" t="s">
        <v>54</v>
      </c>
      <c r="Y224" s="369" t="s">
        <v>54</v>
      </c>
      <c r="Z224" s="369" t="s">
        <v>54</v>
      </c>
      <c r="AA224" s="369" t="s">
        <v>54</v>
      </c>
      <c r="AB224" s="369" t="s">
        <v>54</v>
      </c>
      <c r="AC224" s="369" t="s">
        <v>52</v>
      </c>
      <c r="AE224" s="370"/>
      <c r="AF224" s="16"/>
      <c r="AJ224" s="343"/>
      <c r="AK224" s="343"/>
    </row>
    <row r="225" spans="2:38" ht="10.15" customHeight="1">
      <c r="B225" s="15"/>
      <c r="F225" s="317"/>
      <c r="G225" s="429"/>
      <c r="H225" s="430"/>
      <c r="I225" s="316"/>
      <c r="J225" s="317"/>
      <c r="K225" s="318"/>
      <c r="L225" s="317"/>
      <c r="M225" s="429"/>
      <c r="N225" s="429"/>
      <c r="O225" s="429"/>
      <c r="P225" s="429"/>
      <c r="Q225" s="430"/>
      <c r="R225" s="430"/>
      <c r="S225" s="316"/>
      <c r="U225" s="100"/>
      <c r="W225" s="429"/>
      <c r="X225" s="429"/>
      <c r="Y225" s="429"/>
      <c r="Z225" s="429"/>
      <c r="AA225" s="430"/>
      <c r="AB225" s="430"/>
      <c r="AC225" s="316"/>
      <c r="AE225" s="100"/>
      <c r="AF225" s="16"/>
      <c r="AJ225" s="343"/>
      <c r="AK225" s="343"/>
    </row>
    <row r="226" spans="2:38" ht="10.15" customHeight="1">
      <c r="B226" s="15"/>
      <c r="D226" s="371">
        <v>0</v>
      </c>
      <c r="E226" s="315" t="s">
        <v>491</v>
      </c>
      <c r="F226" s="347"/>
      <c r="G226" s="431"/>
      <c r="H226" s="431"/>
      <c r="I226" s="313"/>
      <c r="K226" s="178" t="str">
        <f>IF(AND(G226&lt;&gt;0,I226=0),"ERROR",IF(ISERROR(G226/I226),"OK",IF(G226/I226&lt;=0,"OK","ERROR")))</f>
        <v>OK</v>
      </c>
      <c r="M226" s="431"/>
      <c r="N226" s="431"/>
      <c r="O226" s="434">
        <f>SUM(M226:N226)</f>
        <v>0</v>
      </c>
      <c r="P226" s="431"/>
      <c r="Q226" s="431"/>
      <c r="R226" s="434">
        <f>SUM(P226:Q226)</f>
        <v>0</v>
      </c>
      <c r="S226" s="313"/>
      <c r="U226" s="178" t="str">
        <f>IF(AND(O226&lt;&gt;0,S226=0),"ERROR",IF(ISERROR(O226/S226),"OK",IF(O226/S226&lt;=0,"OK","ERROR")))</f>
        <v>OK</v>
      </c>
      <c r="W226" s="431"/>
      <c r="X226" s="431"/>
      <c r="Y226" s="434">
        <f>SUM(W226:X226)</f>
        <v>0</v>
      </c>
      <c r="Z226" s="431"/>
      <c r="AA226" s="431"/>
      <c r="AB226" s="434">
        <f>SUM(Z226:AA226)</f>
        <v>0</v>
      </c>
      <c r="AC226" s="313"/>
      <c r="AE226" s="178" t="str">
        <f>IF(AND(Y226&lt;&gt;0,AC226=0),"ERROR",IF(ISERROR(Y226/AC226),"OK",IF(Y226/AC226&lt;=0,"OK","ERROR")))</f>
        <v>OK</v>
      </c>
      <c r="AF226" s="16"/>
      <c r="AI226" s="5">
        <v>0</v>
      </c>
      <c r="AJ226" s="343" t="str">
        <f>K226</f>
        <v>OK</v>
      </c>
      <c r="AK226" s="343" t="str">
        <f>U226</f>
        <v>OK</v>
      </c>
      <c r="AL226" s="337" t="str">
        <f>AE226</f>
        <v>OK</v>
      </c>
    </row>
    <row r="227" spans="2:38" ht="10.15" customHeight="1">
      <c r="B227" s="15"/>
      <c r="D227" s="314">
        <v>1</v>
      </c>
      <c r="E227" s="256" t="s">
        <v>492</v>
      </c>
      <c r="F227" s="347"/>
      <c r="G227" s="431"/>
      <c r="H227" s="431"/>
      <c r="I227" s="313"/>
      <c r="K227" s="178" t="str">
        <f>IF(AND(G227&lt;&gt;0,I227=0),"ERROR",IF(ISERROR(G227/I227),"OK",IF(AND(G227/I227&lt;=Index!$G$130,G227/I227&gt;=Index!$F$130),"OK","ERROR")))</f>
        <v>OK</v>
      </c>
      <c r="M227" s="431"/>
      <c r="N227" s="431"/>
      <c r="O227" s="434">
        <f t="shared" ref="O227:O250" si="35">SUM(M227:N227)</f>
        <v>0</v>
      </c>
      <c r="P227" s="431"/>
      <c r="Q227" s="431"/>
      <c r="R227" s="434">
        <f t="shared" ref="R227:R250" si="36">SUM(P227:Q227)</f>
        <v>0</v>
      </c>
      <c r="S227" s="313"/>
      <c r="U227" s="178" t="str">
        <f>IF(AND(O227&lt;&gt;0,S227=0),"ERROR",IF(ISERROR(O227/S227),"OK",IF(AND(O227/S227&lt;=Index!$G$130,O227/S227&gt;=Index!$F$130),"OK","ERROR")))</f>
        <v>OK</v>
      </c>
      <c r="W227" s="431"/>
      <c r="X227" s="431"/>
      <c r="Y227" s="434">
        <f t="shared" ref="Y227:Y250" si="37">SUM(W227:X227)</f>
        <v>0</v>
      </c>
      <c r="Z227" s="431"/>
      <c r="AA227" s="431"/>
      <c r="AB227" s="434">
        <f t="shared" ref="AB227:AB250" si="38">SUM(Z227:AA227)</f>
        <v>0</v>
      </c>
      <c r="AC227" s="313"/>
      <c r="AE227" s="178" t="str">
        <f>IF(AND(Y227&lt;&gt;0,AC227=0),"ERROR",IF(ISERROR(Y227/AC227),"OK",IF(AND(Y227/AC227&lt;=Index!$G$130,Y227/AC227&gt;=Index!$F$130),"OK","ERROR")))</f>
        <v>OK</v>
      </c>
      <c r="AF227" s="16"/>
      <c r="AI227" s="5">
        <v>1</v>
      </c>
      <c r="AJ227" s="343" t="str">
        <f t="shared" ref="AJ227:AJ249" si="39">K227</f>
        <v>OK</v>
      </c>
      <c r="AK227" s="343" t="str">
        <f t="shared" ref="AK227:AK249" si="40">U227</f>
        <v>OK</v>
      </c>
      <c r="AL227" s="337" t="str">
        <f t="shared" ref="AL227:AL249" si="41">AE227</f>
        <v>OK</v>
      </c>
    </row>
    <row r="228" spans="2:38" ht="10.15" customHeight="1">
      <c r="B228" s="15"/>
      <c r="D228" s="314">
        <v>2</v>
      </c>
      <c r="E228" s="256" t="s">
        <v>493</v>
      </c>
      <c r="F228" s="347"/>
      <c r="G228" s="431"/>
      <c r="H228" s="431"/>
      <c r="I228" s="313"/>
      <c r="K228" s="178" t="str">
        <f>IF(AND(G228&lt;&gt;0,I228=0),"ERROR",IF(ISERROR(G228/I228),"OK",IF(AND(G228/I228&lt;=Index!$G$131,G228/I228&gt;=Index!$F$131),"OK","ERROR")))</f>
        <v>OK</v>
      </c>
      <c r="M228" s="431"/>
      <c r="N228" s="431"/>
      <c r="O228" s="434">
        <f t="shared" si="35"/>
        <v>0</v>
      </c>
      <c r="P228" s="431"/>
      <c r="Q228" s="431"/>
      <c r="R228" s="434">
        <f t="shared" si="36"/>
        <v>0</v>
      </c>
      <c r="S228" s="313"/>
      <c r="U228" s="178" t="str">
        <f>IF(AND(O228&lt;&gt;0,S228=0),"ERROR",IF(ISERROR(O228/S228),"OK",IF(AND(O228/S228&lt;=Index!$G$131,O228/S228&gt;=Index!$F$131),"OK","ERROR")))</f>
        <v>OK</v>
      </c>
      <c r="W228" s="431"/>
      <c r="X228" s="431"/>
      <c r="Y228" s="434">
        <f t="shared" si="37"/>
        <v>0</v>
      </c>
      <c r="Z228" s="431"/>
      <c r="AA228" s="431"/>
      <c r="AB228" s="434">
        <f t="shared" si="38"/>
        <v>0</v>
      </c>
      <c r="AC228" s="313"/>
      <c r="AE228" s="178" t="str">
        <f>IF(AND(Y228&lt;&gt;0,AC228=0),"ERROR",IF(ISERROR(Y228/AC228),"OK",IF(AND(Y228/AC228&lt;=Index!$G$131,Y228/AC228&gt;=Index!$F$131),"OK","ERROR")))</f>
        <v>OK</v>
      </c>
      <c r="AF228" s="16"/>
      <c r="AI228" s="5">
        <v>2</v>
      </c>
      <c r="AJ228" s="343" t="str">
        <f t="shared" si="39"/>
        <v>OK</v>
      </c>
      <c r="AK228" s="343" t="str">
        <f t="shared" si="40"/>
        <v>OK</v>
      </c>
      <c r="AL228" s="337" t="str">
        <f t="shared" si="41"/>
        <v>OK</v>
      </c>
    </row>
    <row r="229" spans="2:38" ht="10.15" customHeight="1">
      <c r="B229" s="15"/>
      <c r="D229" s="314">
        <v>3</v>
      </c>
      <c r="E229" s="256" t="s">
        <v>494</v>
      </c>
      <c r="F229" s="347"/>
      <c r="G229" s="431"/>
      <c r="H229" s="431"/>
      <c r="I229" s="313"/>
      <c r="K229" s="178" t="str">
        <f>IF(AND(G229&lt;&gt;0,I229=0),"ERROR",IF(ISERROR(G229/I229),"OK",IF(AND(G229/I229&lt;=Index!$G$132,G229/I229&gt;=Index!$F$132),"OK","ERROR")))</f>
        <v>OK</v>
      </c>
      <c r="M229" s="431"/>
      <c r="N229" s="431"/>
      <c r="O229" s="434">
        <f t="shared" si="35"/>
        <v>0</v>
      </c>
      <c r="P229" s="431"/>
      <c r="Q229" s="431"/>
      <c r="R229" s="434">
        <f t="shared" si="36"/>
        <v>0</v>
      </c>
      <c r="S229" s="313"/>
      <c r="U229" s="178" t="str">
        <f>IF(AND(O229&lt;&gt;0,S229=0),"ERROR",IF(ISERROR(O229/S229),"OK",IF(AND(O229/S229&lt;=Index!$G$132,O229/S229&gt;=Index!$F$132),"OK","ERROR")))</f>
        <v>OK</v>
      </c>
      <c r="W229" s="431"/>
      <c r="X229" s="431"/>
      <c r="Y229" s="434">
        <f t="shared" si="37"/>
        <v>0</v>
      </c>
      <c r="Z229" s="431"/>
      <c r="AA229" s="431"/>
      <c r="AB229" s="434">
        <f t="shared" si="38"/>
        <v>0</v>
      </c>
      <c r="AC229" s="313"/>
      <c r="AE229" s="178" t="str">
        <f>IF(AND(Y229&lt;&gt;0,AC229=0),"ERROR",IF(ISERROR(Y229/AC229),"OK",IF(AND(Y229/AC229&lt;=Index!$G$132,Y229/AC229&gt;=Index!$F$132),"OK","ERROR")))</f>
        <v>OK</v>
      </c>
      <c r="AF229" s="16"/>
      <c r="AI229" s="5">
        <v>3</v>
      </c>
      <c r="AJ229" s="343" t="str">
        <f t="shared" si="39"/>
        <v>OK</v>
      </c>
      <c r="AK229" s="343" t="str">
        <f t="shared" si="40"/>
        <v>OK</v>
      </c>
      <c r="AL229" s="337" t="str">
        <f t="shared" si="41"/>
        <v>OK</v>
      </c>
    </row>
    <row r="230" spans="2:38" ht="10.15" customHeight="1">
      <c r="B230" s="15"/>
      <c r="D230" s="314">
        <v>4</v>
      </c>
      <c r="E230" s="256" t="s">
        <v>495</v>
      </c>
      <c r="F230" s="347"/>
      <c r="G230" s="431"/>
      <c r="H230" s="431"/>
      <c r="I230" s="313"/>
      <c r="K230" s="178" t="str">
        <f>IF(AND(G230&lt;&gt;0,I230=0),"ERROR",IF(ISERROR(G230/I230),"OK",IF(AND(G230/I230&lt;=Index!$G$133,G230/I230&gt;=Index!$F$133),"OK","ERROR")))</f>
        <v>OK</v>
      </c>
      <c r="M230" s="431"/>
      <c r="N230" s="431"/>
      <c r="O230" s="434">
        <f t="shared" si="35"/>
        <v>0</v>
      </c>
      <c r="P230" s="431"/>
      <c r="Q230" s="431"/>
      <c r="R230" s="434">
        <f t="shared" si="36"/>
        <v>0</v>
      </c>
      <c r="S230" s="313"/>
      <c r="U230" s="178" t="str">
        <f>IF(AND(O230&lt;&gt;0,S230=0),"ERROR",IF(ISERROR(O230/S230),"OK",IF(AND(O230/S230&lt;=Index!$G$133,O230/S230&gt;=Index!$F$133),"OK","ERROR")))</f>
        <v>OK</v>
      </c>
      <c r="W230" s="431"/>
      <c r="X230" s="431"/>
      <c r="Y230" s="434">
        <f t="shared" si="37"/>
        <v>0</v>
      </c>
      <c r="Z230" s="431"/>
      <c r="AA230" s="431"/>
      <c r="AB230" s="434">
        <f t="shared" si="38"/>
        <v>0</v>
      </c>
      <c r="AC230" s="313"/>
      <c r="AE230" s="178" t="str">
        <f>IF(AND(Y230&lt;&gt;0,AC230=0),"ERROR",IF(ISERROR(Y230/AC230),"OK",IF(AND(Y230/AC230&lt;=Index!$G$133,Y230/AC230&gt;=Index!$F$133),"OK","ERROR")))</f>
        <v>OK</v>
      </c>
      <c r="AF230" s="16"/>
      <c r="AI230" s="5">
        <v>4</v>
      </c>
      <c r="AJ230" s="343" t="str">
        <f t="shared" si="39"/>
        <v>OK</v>
      </c>
      <c r="AK230" s="343" t="str">
        <f t="shared" si="40"/>
        <v>OK</v>
      </c>
      <c r="AL230" s="337" t="str">
        <f t="shared" si="41"/>
        <v>OK</v>
      </c>
    </row>
    <row r="231" spans="2:38" ht="10.15" customHeight="1">
      <c r="B231" s="15"/>
      <c r="D231" s="314">
        <v>5</v>
      </c>
      <c r="E231" s="256" t="s">
        <v>496</v>
      </c>
      <c r="F231" s="347"/>
      <c r="G231" s="431"/>
      <c r="H231" s="431"/>
      <c r="I231" s="313"/>
      <c r="K231" s="178" t="str">
        <f>IF(AND(G231&lt;&gt;0,I231=0),"ERROR",IF(ISERROR(G231/I231),"OK",IF(AND(G231/I231&lt;=Index!$G$134,G231/I231&gt;=Index!$F$134),"OK","ERROR")))</f>
        <v>OK</v>
      </c>
      <c r="M231" s="431"/>
      <c r="N231" s="431"/>
      <c r="O231" s="434">
        <f t="shared" si="35"/>
        <v>0</v>
      </c>
      <c r="P231" s="431"/>
      <c r="Q231" s="431"/>
      <c r="R231" s="434">
        <f t="shared" si="36"/>
        <v>0</v>
      </c>
      <c r="S231" s="313"/>
      <c r="U231" s="178" t="str">
        <f>IF(AND(O231&lt;&gt;0,S231=0),"ERROR",IF(ISERROR(O231/S231),"OK",IF(AND(O231/S231&lt;=Index!$G$134,O231/S231&gt;=Index!$F$134),"OK","ERROR")))</f>
        <v>OK</v>
      </c>
      <c r="W231" s="431"/>
      <c r="X231" s="431"/>
      <c r="Y231" s="434">
        <f t="shared" si="37"/>
        <v>0</v>
      </c>
      <c r="Z231" s="431"/>
      <c r="AA231" s="431"/>
      <c r="AB231" s="434">
        <f t="shared" si="38"/>
        <v>0</v>
      </c>
      <c r="AC231" s="313"/>
      <c r="AE231" s="178" t="str">
        <f>IF(AND(Y231&lt;&gt;0,AC231=0),"ERROR",IF(ISERROR(Y231/AC231),"OK",IF(AND(Y231/AC231&lt;=Index!$G$134,Y231/AC231&gt;=Index!$F$134),"OK","ERROR")))</f>
        <v>OK</v>
      </c>
      <c r="AF231" s="16"/>
      <c r="AI231" s="5">
        <v>5</v>
      </c>
      <c r="AJ231" s="343" t="str">
        <f t="shared" si="39"/>
        <v>OK</v>
      </c>
      <c r="AK231" s="343" t="str">
        <f t="shared" si="40"/>
        <v>OK</v>
      </c>
      <c r="AL231" s="337" t="str">
        <f t="shared" si="41"/>
        <v>OK</v>
      </c>
    </row>
    <row r="232" spans="2:38" ht="10.15" customHeight="1">
      <c r="B232" s="15"/>
      <c r="D232" s="314">
        <v>6</v>
      </c>
      <c r="E232" s="256" t="s">
        <v>497</v>
      </c>
      <c r="F232" s="347"/>
      <c r="G232" s="431"/>
      <c r="H232" s="431"/>
      <c r="I232" s="313"/>
      <c r="K232" s="178" t="str">
        <f>IF(AND(G232&lt;&gt;0,I232=0),"ERROR",IF(ISERROR(G232/I232),"OK",IF(AND(G232/I232&lt;=Index!$G$135,G232/I232&gt;=Index!$F$135),"OK","ERROR")))</f>
        <v>OK</v>
      </c>
      <c r="M232" s="431"/>
      <c r="N232" s="431"/>
      <c r="O232" s="434">
        <f t="shared" si="35"/>
        <v>0</v>
      </c>
      <c r="P232" s="431"/>
      <c r="Q232" s="431"/>
      <c r="R232" s="434">
        <f t="shared" si="36"/>
        <v>0</v>
      </c>
      <c r="S232" s="313"/>
      <c r="U232" s="178" t="str">
        <f>IF(AND(O232&lt;&gt;0,S232=0),"ERROR",IF(ISERROR(O232/S232),"OK",IF(AND(O232/S232&lt;=Index!$G$135,O232/S232&gt;=Index!$F$135),"OK","ERROR")))</f>
        <v>OK</v>
      </c>
      <c r="W232" s="431"/>
      <c r="X232" s="431"/>
      <c r="Y232" s="434">
        <f t="shared" si="37"/>
        <v>0</v>
      </c>
      <c r="Z232" s="431"/>
      <c r="AA232" s="431"/>
      <c r="AB232" s="434">
        <f t="shared" si="38"/>
        <v>0</v>
      </c>
      <c r="AC232" s="313"/>
      <c r="AE232" s="178" t="str">
        <f>IF(AND(Y232&lt;&gt;0,AC232=0),"ERROR",IF(ISERROR(Y232/AC232),"OK",IF(AND(Y232/AC232&lt;=Index!$G$135,Y232/AC232&gt;=Index!$F$135),"OK","ERROR")))</f>
        <v>OK</v>
      </c>
      <c r="AF232" s="16"/>
      <c r="AI232" s="5">
        <v>6</v>
      </c>
      <c r="AJ232" s="343" t="str">
        <f t="shared" si="39"/>
        <v>OK</v>
      </c>
      <c r="AK232" s="343" t="str">
        <f t="shared" si="40"/>
        <v>OK</v>
      </c>
      <c r="AL232" s="337" t="str">
        <f t="shared" si="41"/>
        <v>OK</v>
      </c>
    </row>
    <row r="233" spans="2:38" ht="10.15" customHeight="1">
      <c r="B233" s="15"/>
      <c r="D233" s="314">
        <v>7</v>
      </c>
      <c r="E233" s="256" t="s">
        <v>498</v>
      </c>
      <c r="F233" s="347"/>
      <c r="G233" s="431"/>
      <c r="H233" s="431"/>
      <c r="I233" s="313"/>
      <c r="K233" s="178" t="str">
        <f>IF(AND(G233&lt;&gt;0,I233=0),"ERROR",IF(ISERROR(G233/I233),"OK",IF(AND(G233/I233&lt;=Index!$G$136,G233/I233&gt;=Index!$F$136),"OK","ERROR")))</f>
        <v>OK</v>
      </c>
      <c r="M233" s="431"/>
      <c r="N233" s="431"/>
      <c r="O233" s="434">
        <f t="shared" si="35"/>
        <v>0</v>
      </c>
      <c r="P233" s="431"/>
      <c r="Q233" s="431"/>
      <c r="R233" s="434">
        <f t="shared" si="36"/>
        <v>0</v>
      </c>
      <c r="S233" s="313"/>
      <c r="U233" s="178" t="str">
        <f>IF(AND(O233&lt;&gt;0,S233=0),"ERROR",IF(ISERROR(O233/S233),"OK",IF(AND(O233/S233&lt;=Index!$G$136,O233/S233&gt;=Index!$F$136),"OK","ERROR")))</f>
        <v>OK</v>
      </c>
      <c r="W233" s="431"/>
      <c r="X233" s="431"/>
      <c r="Y233" s="434">
        <f t="shared" si="37"/>
        <v>0</v>
      </c>
      <c r="Z233" s="431"/>
      <c r="AA233" s="431"/>
      <c r="AB233" s="434">
        <f t="shared" si="38"/>
        <v>0</v>
      </c>
      <c r="AC233" s="313"/>
      <c r="AE233" s="178" t="str">
        <f>IF(AND(Y233&lt;&gt;0,AC233=0),"ERROR",IF(ISERROR(Y233/AC233),"OK",IF(AND(Y233/AC233&lt;=Index!$G$136,Y233/AC233&gt;=Index!$F$136),"OK","ERROR")))</f>
        <v>OK</v>
      </c>
      <c r="AF233" s="16"/>
      <c r="AI233" s="5">
        <v>7</v>
      </c>
      <c r="AJ233" s="343" t="str">
        <f t="shared" si="39"/>
        <v>OK</v>
      </c>
      <c r="AK233" s="343" t="str">
        <f t="shared" si="40"/>
        <v>OK</v>
      </c>
      <c r="AL233" s="337" t="str">
        <f t="shared" si="41"/>
        <v>OK</v>
      </c>
    </row>
    <row r="234" spans="2:38" ht="10.15" customHeight="1">
      <c r="B234" s="15"/>
      <c r="D234" s="314">
        <v>8</v>
      </c>
      <c r="E234" s="256" t="s">
        <v>499</v>
      </c>
      <c r="F234" s="347"/>
      <c r="G234" s="431"/>
      <c r="H234" s="431"/>
      <c r="I234" s="313"/>
      <c r="K234" s="178" t="str">
        <f>IF(AND(G234&lt;&gt;0,I234=0),"ERROR",IF(ISERROR(G234/I234),"OK",IF(AND(G234/I234&lt;=Index!$G$137,G234/I234&gt;=Index!$F$137),"OK","ERROR")))</f>
        <v>OK</v>
      </c>
      <c r="M234" s="431"/>
      <c r="N234" s="431"/>
      <c r="O234" s="434">
        <f t="shared" si="35"/>
        <v>0</v>
      </c>
      <c r="P234" s="431"/>
      <c r="Q234" s="431"/>
      <c r="R234" s="434">
        <f t="shared" si="36"/>
        <v>0</v>
      </c>
      <c r="S234" s="313"/>
      <c r="U234" s="178" t="str">
        <f>IF(AND(O234&lt;&gt;0,S234=0),"ERROR",IF(ISERROR(O234/S234),"OK",IF(AND(O234/S234&lt;=Index!$G$137,O234/S234&gt;=Index!$F$137),"OK","ERROR")))</f>
        <v>OK</v>
      </c>
      <c r="W234" s="431"/>
      <c r="X234" s="431"/>
      <c r="Y234" s="434">
        <f t="shared" si="37"/>
        <v>0</v>
      </c>
      <c r="Z234" s="431"/>
      <c r="AA234" s="431"/>
      <c r="AB234" s="434">
        <f t="shared" si="38"/>
        <v>0</v>
      </c>
      <c r="AC234" s="313"/>
      <c r="AE234" s="178" t="str">
        <f>IF(AND(Y234&lt;&gt;0,AC234=0),"ERROR",IF(ISERROR(Y234/AC234),"OK",IF(AND(Y234/AC234&lt;=Index!$G$137,Y234/AC234&gt;=Index!$F$137),"OK","ERROR")))</f>
        <v>OK</v>
      </c>
      <c r="AF234" s="16"/>
      <c r="AI234" s="5">
        <v>8</v>
      </c>
      <c r="AJ234" s="343" t="str">
        <f t="shared" si="39"/>
        <v>OK</v>
      </c>
      <c r="AK234" s="343" t="str">
        <f t="shared" si="40"/>
        <v>OK</v>
      </c>
      <c r="AL234" s="337" t="str">
        <f t="shared" si="41"/>
        <v>OK</v>
      </c>
    </row>
    <row r="235" spans="2:38" ht="10.15" customHeight="1">
      <c r="B235" s="15"/>
      <c r="D235" s="314">
        <v>9</v>
      </c>
      <c r="E235" s="256" t="s">
        <v>500</v>
      </c>
      <c r="F235" s="347"/>
      <c r="G235" s="431"/>
      <c r="H235" s="431"/>
      <c r="I235" s="313"/>
      <c r="K235" s="178" t="str">
        <f>IF(AND(G235&lt;&gt;0,I235=0),"ERROR",IF(ISERROR(G235/I235),"OK",IF(AND(G235/I235&lt;=Index!$G$138,G235/I235&gt;=Index!$F$138),"OK","ERROR")))</f>
        <v>OK</v>
      </c>
      <c r="M235" s="431"/>
      <c r="N235" s="431"/>
      <c r="O235" s="434">
        <f t="shared" si="35"/>
        <v>0</v>
      </c>
      <c r="P235" s="431"/>
      <c r="Q235" s="431"/>
      <c r="R235" s="434">
        <f t="shared" si="36"/>
        <v>0</v>
      </c>
      <c r="S235" s="313"/>
      <c r="U235" s="178" t="str">
        <f>IF(AND(O235&lt;&gt;0,S235=0),"ERROR",IF(ISERROR(O235/S235),"OK",IF(AND(O235/S235&lt;=Index!$G$138,O235/S235&gt;=Index!$F$138),"OK","ERROR")))</f>
        <v>OK</v>
      </c>
      <c r="W235" s="431"/>
      <c r="X235" s="431"/>
      <c r="Y235" s="434">
        <f t="shared" si="37"/>
        <v>0</v>
      </c>
      <c r="Z235" s="431"/>
      <c r="AA235" s="431"/>
      <c r="AB235" s="434">
        <f t="shared" si="38"/>
        <v>0</v>
      </c>
      <c r="AC235" s="313"/>
      <c r="AE235" s="178" t="str">
        <f>IF(AND(Y235&lt;&gt;0,AC235=0),"ERROR",IF(ISERROR(Y235/AC235),"OK",IF(AND(Y235/AC235&lt;=Index!$G$138,Y235/AC235&gt;=Index!$F$138),"OK","ERROR")))</f>
        <v>OK</v>
      </c>
      <c r="AF235" s="16"/>
      <c r="AI235" s="5">
        <v>9</v>
      </c>
      <c r="AJ235" s="343" t="str">
        <f t="shared" si="39"/>
        <v>OK</v>
      </c>
      <c r="AK235" s="343" t="str">
        <f t="shared" si="40"/>
        <v>OK</v>
      </c>
      <c r="AL235" s="337" t="str">
        <f t="shared" si="41"/>
        <v>OK</v>
      </c>
    </row>
    <row r="236" spans="2:38" ht="10.15" customHeight="1">
      <c r="B236" s="15"/>
      <c r="D236" s="314">
        <v>10</v>
      </c>
      <c r="E236" s="256" t="s">
        <v>501</v>
      </c>
      <c r="G236" s="431"/>
      <c r="H236" s="431"/>
      <c r="I236" s="313"/>
      <c r="K236" s="178" t="str">
        <f>IF(AND(G236&lt;&gt;0,I236=0),"ERROR",IF(ISERROR(G236/I236),"OK",IF(AND(G236/I236&lt;=Index!$G$139,G236/I236&gt;=Index!$F$139),"OK","ERROR")))</f>
        <v>OK</v>
      </c>
      <c r="M236" s="431"/>
      <c r="N236" s="431"/>
      <c r="O236" s="434">
        <f t="shared" si="35"/>
        <v>0</v>
      </c>
      <c r="P236" s="431"/>
      <c r="Q236" s="431"/>
      <c r="R236" s="434">
        <f t="shared" si="36"/>
        <v>0</v>
      </c>
      <c r="S236" s="313"/>
      <c r="U236" s="178" t="str">
        <f>IF(AND(O236&lt;&gt;0,S236=0),"ERROR",IF(ISERROR(O236/S236),"OK",IF(AND(O236/S236&lt;=Index!$G$139,O236/S236&gt;=Index!$F$139),"OK","ERROR")))</f>
        <v>OK</v>
      </c>
      <c r="W236" s="431"/>
      <c r="X236" s="431"/>
      <c r="Y236" s="434">
        <f t="shared" si="37"/>
        <v>0</v>
      </c>
      <c r="Z236" s="431"/>
      <c r="AA236" s="431"/>
      <c r="AB236" s="434">
        <f t="shared" si="38"/>
        <v>0</v>
      </c>
      <c r="AC236" s="313"/>
      <c r="AE236" s="178" t="str">
        <f>IF(AND(Y236&lt;&gt;0,AC236=0),"ERROR",IF(ISERROR(Y236/AC236),"OK",IF(AND(Y236/AC236&lt;=Index!$G$139,Y236/AC236&gt;=Index!$F$139),"OK","ERROR")))</f>
        <v>OK</v>
      </c>
      <c r="AF236" s="16"/>
      <c r="AI236" s="5">
        <v>10</v>
      </c>
      <c r="AJ236" s="343" t="str">
        <f t="shared" si="39"/>
        <v>OK</v>
      </c>
      <c r="AK236" s="343" t="str">
        <f t="shared" si="40"/>
        <v>OK</v>
      </c>
      <c r="AL236" s="337" t="str">
        <f t="shared" si="41"/>
        <v>OK</v>
      </c>
    </row>
    <row r="237" spans="2:38" ht="10.15" customHeight="1">
      <c r="B237" s="15"/>
      <c r="D237" s="314">
        <v>11</v>
      </c>
      <c r="E237" s="256" t="s">
        <v>502</v>
      </c>
      <c r="G237" s="431"/>
      <c r="H237" s="431"/>
      <c r="I237" s="313"/>
      <c r="K237" s="178" t="str">
        <f>IF(AND(G237&lt;&gt;0,I237=0),"ERROR",IF(ISERROR(G237/I237),"OK",IF(AND(G237/I237&lt;=Index!$G$140,G237/I237&gt;=Index!$F$140),"OK","ERROR")))</f>
        <v>OK</v>
      </c>
      <c r="M237" s="431"/>
      <c r="N237" s="431"/>
      <c r="O237" s="434">
        <f t="shared" si="35"/>
        <v>0</v>
      </c>
      <c r="P237" s="431"/>
      <c r="Q237" s="431"/>
      <c r="R237" s="434">
        <f t="shared" si="36"/>
        <v>0</v>
      </c>
      <c r="S237" s="313"/>
      <c r="U237" s="178" t="str">
        <f>IF(AND(O237&lt;&gt;0,S237=0),"ERROR",IF(ISERROR(O237/S237),"OK",IF(AND(O237/S237&lt;=Index!$G$140,O237/S237&gt;=Index!$F$140),"OK","ERROR")))</f>
        <v>OK</v>
      </c>
      <c r="W237" s="431"/>
      <c r="X237" s="431"/>
      <c r="Y237" s="434">
        <f t="shared" si="37"/>
        <v>0</v>
      </c>
      <c r="Z237" s="431"/>
      <c r="AA237" s="431"/>
      <c r="AB237" s="434">
        <f t="shared" si="38"/>
        <v>0</v>
      </c>
      <c r="AC237" s="313"/>
      <c r="AE237" s="178" t="str">
        <f>IF(AND(Y237&lt;&gt;0,AC237=0),"ERROR",IF(ISERROR(Y237/AC237),"OK",IF(AND(Y237/AC237&lt;=Index!$G$140,Y237/AC237&gt;=Index!$F$140),"OK","ERROR")))</f>
        <v>OK</v>
      </c>
      <c r="AF237" s="16"/>
      <c r="AI237" s="5">
        <v>11</v>
      </c>
      <c r="AJ237" s="343" t="str">
        <f t="shared" si="39"/>
        <v>OK</v>
      </c>
      <c r="AK237" s="343" t="str">
        <f t="shared" si="40"/>
        <v>OK</v>
      </c>
      <c r="AL237" s="337" t="str">
        <f t="shared" si="41"/>
        <v>OK</v>
      </c>
    </row>
    <row r="238" spans="2:38" ht="10.15" customHeight="1">
      <c r="B238" s="15"/>
      <c r="D238" s="314">
        <v>12</v>
      </c>
      <c r="E238" s="256" t="s">
        <v>503</v>
      </c>
      <c r="G238" s="431"/>
      <c r="H238" s="431"/>
      <c r="I238" s="313"/>
      <c r="K238" s="178" t="str">
        <f>IF(AND(G238&lt;&gt;0,I238=0),"ERROR",IF(ISERROR(G238/I238),"OK",IF(AND(G238/I238&lt;=Index!$G$141,G238/I238&gt;=Index!$F$141),"OK","ERROR")))</f>
        <v>OK</v>
      </c>
      <c r="M238" s="431"/>
      <c r="N238" s="431"/>
      <c r="O238" s="434">
        <f t="shared" si="35"/>
        <v>0</v>
      </c>
      <c r="P238" s="431"/>
      <c r="Q238" s="431"/>
      <c r="R238" s="434">
        <f t="shared" si="36"/>
        <v>0</v>
      </c>
      <c r="S238" s="313"/>
      <c r="U238" s="178" t="str">
        <f>IF(AND(O238&lt;&gt;0,S238=0),"ERROR",IF(ISERROR(O238/S238),"OK",IF(AND(O238/S238&lt;=Index!$G$141,O238/S238&gt;=Index!$F$141),"OK","ERROR")))</f>
        <v>OK</v>
      </c>
      <c r="W238" s="431"/>
      <c r="X238" s="431"/>
      <c r="Y238" s="434">
        <f t="shared" si="37"/>
        <v>0</v>
      </c>
      <c r="Z238" s="431"/>
      <c r="AA238" s="431"/>
      <c r="AB238" s="434">
        <f t="shared" si="38"/>
        <v>0</v>
      </c>
      <c r="AC238" s="313"/>
      <c r="AE238" s="178" t="str">
        <f>IF(AND(Y238&lt;&gt;0,AC238=0),"ERROR",IF(ISERROR(Y238/AC238),"OK",IF(AND(Y238/AC238&lt;=Index!$G$141,Y238/AC238&gt;=Index!$F$141),"OK","ERROR")))</f>
        <v>OK</v>
      </c>
      <c r="AF238" s="16"/>
      <c r="AI238" s="5">
        <v>12</v>
      </c>
      <c r="AJ238" s="343" t="str">
        <f t="shared" si="39"/>
        <v>OK</v>
      </c>
      <c r="AK238" s="343" t="str">
        <f t="shared" si="40"/>
        <v>OK</v>
      </c>
      <c r="AL238" s="337" t="str">
        <f t="shared" si="41"/>
        <v>OK</v>
      </c>
    </row>
    <row r="239" spans="2:38" ht="10.15" customHeight="1">
      <c r="B239" s="15"/>
      <c r="D239" s="314">
        <v>13</v>
      </c>
      <c r="E239" s="256" t="s">
        <v>504</v>
      </c>
      <c r="G239" s="431"/>
      <c r="H239" s="431"/>
      <c r="I239" s="313"/>
      <c r="K239" s="178" t="str">
        <f>IF(AND(G239&lt;&gt;0,I239=0),"ERROR",IF(ISERROR(G239/I239),"OK",IF(AND(G239/I239&lt;=Index!$G$142,G239/I239&gt;=Index!$F$142),"OK","ERROR")))</f>
        <v>OK</v>
      </c>
      <c r="M239" s="431"/>
      <c r="N239" s="431"/>
      <c r="O239" s="434">
        <f t="shared" si="35"/>
        <v>0</v>
      </c>
      <c r="P239" s="431"/>
      <c r="Q239" s="431"/>
      <c r="R239" s="434">
        <f t="shared" si="36"/>
        <v>0</v>
      </c>
      <c r="S239" s="313"/>
      <c r="U239" s="178" t="str">
        <f>IF(AND(O239&lt;&gt;0,S239=0),"ERROR",IF(ISERROR(O239/S239),"OK",IF(AND(O239/S239&lt;=Index!$G$142,O239/S239&gt;=Index!$F$142),"OK","ERROR")))</f>
        <v>OK</v>
      </c>
      <c r="W239" s="431"/>
      <c r="X239" s="431"/>
      <c r="Y239" s="434">
        <f t="shared" si="37"/>
        <v>0</v>
      </c>
      <c r="Z239" s="431"/>
      <c r="AA239" s="431"/>
      <c r="AB239" s="434">
        <f t="shared" si="38"/>
        <v>0</v>
      </c>
      <c r="AC239" s="313"/>
      <c r="AE239" s="178" t="str">
        <f>IF(AND(Y239&lt;&gt;0,AC239=0),"ERROR",IF(ISERROR(Y239/AC239),"OK",IF(AND(Y239/AC239&lt;=Index!$G$142,Y239/AC239&gt;=Index!$F$142),"OK","ERROR")))</f>
        <v>OK</v>
      </c>
      <c r="AF239" s="16"/>
      <c r="AI239" s="5">
        <v>13</v>
      </c>
      <c r="AJ239" s="343" t="str">
        <f t="shared" si="39"/>
        <v>OK</v>
      </c>
      <c r="AK239" s="343" t="str">
        <f t="shared" si="40"/>
        <v>OK</v>
      </c>
      <c r="AL239" s="337" t="str">
        <f t="shared" si="41"/>
        <v>OK</v>
      </c>
    </row>
    <row r="240" spans="2:38" ht="10.15" customHeight="1">
      <c r="B240" s="15"/>
      <c r="D240" s="314">
        <v>14</v>
      </c>
      <c r="E240" s="256" t="s">
        <v>505</v>
      </c>
      <c r="G240" s="431"/>
      <c r="H240" s="431"/>
      <c r="I240" s="313"/>
      <c r="K240" s="178" t="str">
        <f>IF(AND(G240&lt;&gt;0,I240=0),"ERROR",IF(ISERROR(G240/I240),"OK",IF(AND(G240/I240&lt;=Index!$G$143,G240/I240&gt;=Index!$F$143),"OK","ERROR")))</f>
        <v>OK</v>
      </c>
      <c r="M240" s="431"/>
      <c r="N240" s="431"/>
      <c r="O240" s="434">
        <f t="shared" si="35"/>
        <v>0</v>
      </c>
      <c r="P240" s="431"/>
      <c r="Q240" s="431"/>
      <c r="R240" s="434">
        <f t="shared" si="36"/>
        <v>0</v>
      </c>
      <c r="S240" s="313"/>
      <c r="U240" s="178" t="str">
        <f>IF(AND(O240&lt;&gt;0,S240=0),"ERROR",IF(ISERROR(O240/S240),"OK",IF(AND(O240/S240&lt;=Index!$G$143,O240/S240&gt;=Index!$F$143),"OK","ERROR")))</f>
        <v>OK</v>
      </c>
      <c r="W240" s="431"/>
      <c r="X240" s="431"/>
      <c r="Y240" s="434">
        <f t="shared" si="37"/>
        <v>0</v>
      </c>
      <c r="Z240" s="431"/>
      <c r="AA240" s="431"/>
      <c r="AB240" s="434">
        <f t="shared" si="38"/>
        <v>0</v>
      </c>
      <c r="AC240" s="313"/>
      <c r="AE240" s="178" t="str">
        <f>IF(AND(Y240&lt;&gt;0,AC240=0),"ERROR",IF(ISERROR(Y240/AC240),"OK",IF(AND(Y240/AC240&lt;=Index!$G$143,Y240/AC240&gt;=Index!$F$143),"OK","ERROR")))</f>
        <v>OK</v>
      </c>
      <c r="AF240" s="16"/>
      <c r="AI240" s="5">
        <v>14</v>
      </c>
      <c r="AJ240" s="343" t="str">
        <f t="shared" si="39"/>
        <v>OK</v>
      </c>
      <c r="AK240" s="343" t="str">
        <f t="shared" si="40"/>
        <v>OK</v>
      </c>
      <c r="AL240" s="337" t="str">
        <f t="shared" si="41"/>
        <v>OK</v>
      </c>
    </row>
    <row r="241" spans="2:40" ht="10.15" customHeight="1">
      <c r="B241" s="15"/>
      <c r="D241" s="314">
        <v>15</v>
      </c>
      <c r="E241" s="256" t="s">
        <v>506</v>
      </c>
      <c r="G241" s="431"/>
      <c r="H241" s="431"/>
      <c r="I241" s="313"/>
      <c r="K241" s="178" t="str">
        <f>IF(AND(G241&lt;&gt;0,I241=0),"ERROR",IF(ISERROR(G241/I241),"OK",IF(AND(G241/I241&lt;=Index!$G$144,G241/I241&gt;=Index!$F$144),"OK","ERROR")))</f>
        <v>OK</v>
      </c>
      <c r="M241" s="431"/>
      <c r="N241" s="431"/>
      <c r="O241" s="434">
        <f t="shared" si="35"/>
        <v>0</v>
      </c>
      <c r="P241" s="431"/>
      <c r="Q241" s="431"/>
      <c r="R241" s="434">
        <f t="shared" si="36"/>
        <v>0</v>
      </c>
      <c r="S241" s="313"/>
      <c r="U241" s="178" t="str">
        <f>IF(AND(O241&lt;&gt;0,S241=0),"ERROR",IF(ISERROR(O241/S241),"OK",IF(AND(O241/S241&lt;=Index!$G$144,O241/S241&gt;=Index!$F$144),"OK","ERROR")))</f>
        <v>OK</v>
      </c>
      <c r="W241" s="431"/>
      <c r="X241" s="431"/>
      <c r="Y241" s="434">
        <f t="shared" si="37"/>
        <v>0</v>
      </c>
      <c r="Z241" s="431"/>
      <c r="AA241" s="431"/>
      <c r="AB241" s="434">
        <f t="shared" si="38"/>
        <v>0</v>
      </c>
      <c r="AC241" s="313"/>
      <c r="AE241" s="178" t="str">
        <f>IF(AND(Y241&lt;&gt;0,AC241=0),"ERROR",IF(ISERROR(Y241/AC241),"OK",IF(AND(Y241/AC241&lt;=Index!$G$144,Y241/AC241&gt;=Index!$F$144),"OK","ERROR")))</f>
        <v>OK</v>
      </c>
      <c r="AF241" s="16"/>
      <c r="AI241" s="5">
        <v>15</v>
      </c>
      <c r="AJ241" s="343" t="str">
        <f t="shared" si="39"/>
        <v>OK</v>
      </c>
      <c r="AK241" s="343" t="str">
        <f t="shared" si="40"/>
        <v>OK</v>
      </c>
      <c r="AL241" s="337" t="str">
        <f t="shared" si="41"/>
        <v>OK</v>
      </c>
    </row>
    <row r="242" spans="2:40" ht="10.15" customHeight="1">
      <c r="B242" s="15"/>
      <c r="D242" s="314">
        <v>16</v>
      </c>
      <c r="E242" s="256" t="s">
        <v>507</v>
      </c>
      <c r="G242" s="431"/>
      <c r="H242" s="431"/>
      <c r="I242" s="313"/>
      <c r="K242" s="178" t="str">
        <f>IF(AND(G242&lt;&gt;0,I242=0),"ERROR",IF(ISERROR(G242/I242),"OK",IF(AND(G242/I242&lt;=Index!$G$145,G242/I242&gt;=Index!$F$145),"OK","ERROR")))</f>
        <v>OK</v>
      </c>
      <c r="M242" s="431"/>
      <c r="N242" s="431"/>
      <c r="O242" s="434">
        <f t="shared" si="35"/>
        <v>0</v>
      </c>
      <c r="P242" s="431"/>
      <c r="Q242" s="431"/>
      <c r="R242" s="434">
        <f t="shared" si="36"/>
        <v>0</v>
      </c>
      <c r="S242" s="313"/>
      <c r="U242" s="178" t="str">
        <f>IF(AND(O242&lt;&gt;0,S242=0),"ERROR",IF(ISERROR(O242/S242),"OK",IF(AND(O242/S242&lt;=Index!$G$145,O242/S242&gt;=Index!$F$145),"OK","ERROR")))</f>
        <v>OK</v>
      </c>
      <c r="W242" s="431"/>
      <c r="X242" s="431"/>
      <c r="Y242" s="434">
        <f t="shared" si="37"/>
        <v>0</v>
      </c>
      <c r="Z242" s="431"/>
      <c r="AA242" s="431"/>
      <c r="AB242" s="434">
        <f t="shared" si="38"/>
        <v>0</v>
      </c>
      <c r="AC242" s="313"/>
      <c r="AE242" s="178" t="str">
        <f>IF(AND(Y242&lt;&gt;0,AC242=0),"ERROR",IF(ISERROR(Y242/AC242),"OK",IF(AND(Y242/AC242&lt;=Index!$G$145,Y242/AC242&gt;=Index!$F$145),"OK","ERROR")))</f>
        <v>OK</v>
      </c>
      <c r="AF242" s="16"/>
      <c r="AI242" s="5">
        <v>16</v>
      </c>
      <c r="AJ242" s="343" t="str">
        <f t="shared" si="39"/>
        <v>OK</v>
      </c>
      <c r="AK242" s="343" t="str">
        <f t="shared" si="40"/>
        <v>OK</v>
      </c>
      <c r="AL242" s="337" t="str">
        <f t="shared" si="41"/>
        <v>OK</v>
      </c>
    </row>
    <row r="243" spans="2:40" ht="10.15" customHeight="1">
      <c r="B243" s="15"/>
      <c r="D243" s="314">
        <v>17</v>
      </c>
      <c r="E243" s="256" t="s">
        <v>508</v>
      </c>
      <c r="G243" s="431"/>
      <c r="H243" s="431"/>
      <c r="I243" s="313"/>
      <c r="K243" s="178" t="str">
        <f>IF(AND(G243&lt;&gt;0,I243=0),"ERROR",IF(ISERROR(G243/I243),"OK",IF(AND(G243/I243&lt;=Index!$G$146,G243/I243&gt;=Index!$F$146),"OK","ERROR")))</f>
        <v>OK</v>
      </c>
      <c r="M243" s="431"/>
      <c r="N243" s="431"/>
      <c r="O243" s="434">
        <f t="shared" si="35"/>
        <v>0</v>
      </c>
      <c r="P243" s="431"/>
      <c r="Q243" s="431"/>
      <c r="R243" s="434">
        <f t="shared" si="36"/>
        <v>0</v>
      </c>
      <c r="S243" s="313"/>
      <c r="U243" s="178" t="str">
        <f>IF(AND(O243&lt;&gt;0,S243=0),"ERROR",IF(ISERROR(O243/S243),"OK",IF(AND(O243/S243&lt;=Index!$G$146,O243/S243&gt;=Index!$F$146),"OK","ERROR")))</f>
        <v>OK</v>
      </c>
      <c r="W243" s="431"/>
      <c r="X243" s="431"/>
      <c r="Y243" s="434">
        <f t="shared" si="37"/>
        <v>0</v>
      </c>
      <c r="Z243" s="431"/>
      <c r="AA243" s="431"/>
      <c r="AB243" s="434">
        <f t="shared" si="38"/>
        <v>0</v>
      </c>
      <c r="AC243" s="313"/>
      <c r="AE243" s="178" t="str">
        <f>IF(AND(Y243&lt;&gt;0,AC243=0),"ERROR",IF(ISERROR(Y243/AC243),"OK",IF(AND(Y243/AC243&lt;=Index!$G$146,Y243/AC243&gt;=Index!$F$146),"OK","ERROR")))</f>
        <v>OK</v>
      </c>
      <c r="AF243" s="16"/>
      <c r="AI243" s="5">
        <v>17</v>
      </c>
      <c r="AJ243" s="343" t="str">
        <f t="shared" si="39"/>
        <v>OK</v>
      </c>
      <c r="AK243" s="343" t="str">
        <f t="shared" si="40"/>
        <v>OK</v>
      </c>
      <c r="AL243" s="337" t="str">
        <f t="shared" si="41"/>
        <v>OK</v>
      </c>
    </row>
    <row r="244" spans="2:40" ht="10.15" customHeight="1">
      <c r="B244" s="15"/>
      <c r="D244" s="314">
        <v>18</v>
      </c>
      <c r="E244" s="256" t="s">
        <v>509</v>
      </c>
      <c r="G244" s="431"/>
      <c r="H244" s="431"/>
      <c r="I244" s="313"/>
      <c r="K244" s="178" t="str">
        <f>IF(AND(G244&lt;&gt;0,I244=0),"ERROR",IF(ISERROR(G244/I244),"OK",IF(AND(G244/I244&lt;=Index!$G$147,G244/I244&gt;=Index!$F$147),"OK","ERROR")))</f>
        <v>OK</v>
      </c>
      <c r="M244" s="431"/>
      <c r="N244" s="431"/>
      <c r="O244" s="434">
        <f t="shared" si="35"/>
        <v>0</v>
      </c>
      <c r="P244" s="431"/>
      <c r="Q244" s="431"/>
      <c r="R244" s="434">
        <f t="shared" si="36"/>
        <v>0</v>
      </c>
      <c r="S244" s="313"/>
      <c r="U244" s="178" t="str">
        <f>IF(AND(O244&lt;&gt;0,S244=0),"ERROR",IF(ISERROR(O244/S244),"OK",IF(AND(O244/S244&lt;=Index!$G$147,O244/S244&gt;=Index!$F$147),"OK","ERROR")))</f>
        <v>OK</v>
      </c>
      <c r="W244" s="431"/>
      <c r="X244" s="431"/>
      <c r="Y244" s="434">
        <f t="shared" si="37"/>
        <v>0</v>
      </c>
      <c r="Z244" s="431"/>
      <c r="AA244" s="431"/>
      <c r="AB244" s="434">
        <f t="shared" si="38"/>
        <v>0</v>
      </c>
      <c r="AC244" s="313"/>
      <c r="AE244" s="178" t="str">
        <f>IF(AND(Y244&lt;&gt;0,AC244=0),"ERROR",IF(ISERROR(Y244/AC244),"OK",IF(AND(Y244/AC244&lt;=Index!$G$147,Y244/AC244&gt;=Index!$F$147),"OK","ERROR")))</f>
        <v>OK</v>
      </c>
      <c r="AF244" s="16"/>
      <c r="AI244" s="5">
        <v>18</v>
      </c>
      <c r="AJ244" s="343" t="str">
        <f t="shared" si="39"/>
        <v>OK</v>
      </c>
      <c r="AK244" s="343" t="str">
        <f t="shared" si="40"/>
        <v>OK</v>
      </c>
      <c r="AL244" s="337" t="str">
        <f t="shared" si="41"/>
        <v>OK</v>
      </c>
    </row>
    <row r="245" spans="2:40" ht="10.15" customHeight="1">
      <c r="B245" s="15"/>
      <c r="D245" s="314">
        <v>19</v>
      </c>
      <c r="E245" s="256" t="s">
        <v>510</v>
      </c>
      <c r="G245" s="431"/>
      <c r="H245" s="431"/>
      <c r="I245" s="313"/>
      <c r="K245" s="178" t="str">
        <f>IF(AND(G245&lt;&gt;0,I245=0),"ERROR",IF(ISERROR(G245/I245),"OK",IF(AND(G245/I245&lt;=Index!$G$148,G245/I245&gt;=Index!$F$148),"OK","ERROR")))</f>
        <v>OK</v>
      </c>
      <c r="M245" s="431"/>
      <c r="N245" s="431"/>
      <c r="O245" s="434">
        <f t="shared" si="35"/>
        <v>0</v>
      </c>
      <c r="P245" s="431"/>
      <c r="Q245" s="431"/>
      <c r="R245" s="434">
        <f t="shared" si="36"/>
        <v>0</v>
      </c>
      <c r="S245" s="313"/>
      <c r="U245" s="178" t="str">
        <f>IF(AND(O245&lt;&gt;0,S245=0),"ERROR",IF(ISERROR(O245/S245),"OK",IF(AND(O245/S245&lt;=Index!$G$148,O245/S245&gt;=Index!$F$148),"OK","ERROR")))</f>
        <v>OK</v>
      </c>
      <c r="W245" s="431"/>
      <c r="X245" s="431"/>
      <c r="Y245" s="434">
        <f t="shared" si="37"/>
        <v>0</v>
      </c>
      <c r="Z245" s="431"/>
      <c r="AA245" s="431"/>
      <c r="AB245" s="434">
        <f t="shared" si="38"/>
        <v>0</v>
      </c>
      <c r="AC245" s="313"/>
      <c r="AE245" s="178" t="str">
        <f>IF(AND(Y245&lt;&gt;0,AC245=0),"ERROR",IF(ISERROR(Y245/AC245),"OK",IF(AND(Y245/AC245&lt;=Index!$G$148,Y245/AC245&gt;=Index!$F$148),"OK","ERROR")))</f>
        <v>OK</v>
      </c>
      <c r="AF245" s="16"/>
      <c r="AI245" s="5">
        <v>19</v>
      </c>
      <c r="AJ245" s="343" t="str">
        <f t="shared" si="39"/>
        <v>OK</v>
      </c>
      <c r="AK245" s="343" t="str">
        <f t="shared" si="40"/>
        <v>OK</v>
      </c>
      <c r="AL245" s="337" t="str">
        <f t="shared" si="41"/>
        <v>OK</v>
      </c>
    </row>
    <row r="246" spans="2:40" ht="10.15" customHeight="1">
      <c r="B246" s="15"/>
      <c r="D246" s="314">
        <v>20</v>
      </c>
      <c r="E246" s="256" t="s">
        <v>511</v>
      </c>
      <c r="G246" s="431"/>
      <c r="H246" s="431"/>
      <c r="I246" s="313"/>
      <c r="K246" s="178" t="str">
        <f>IF(AND(G246&lt;&gt;0,I246=0),"ERROR",IF(ISERROR(G246/I246),"OK",IF(AND(G246/I246&lt;=Index!$G$149,G246/I246&gt;=Index!$F$149),"OK","ERROR")))</f>
        <v>OK</v>
      </c>
      <c r="M246" s="431"/>
      <c r="N246" s="431"/>
      <c r="O246" s="434">
        <f t="shared" si="35"/>
        <v>0</v>
      </c>
      <c r="P246" s="431"/>
      <c r="Q246" s="431"/>
      <c r="R246" s="434">
        <f t="shared" si="36"/>
        <v>0</v>
      </c>
      <c r="S246" s="313"/>
      <c r="U246" s="178" t="str">
        <f>IF(AND(O246&lt;&gt;0,S246=0),"ERROR",IF(ISERROR(O246/S246),"OK",IF(AND(O246/S246&lt;=Index!$G$149,O246/S246&gt;=Index!$F$149),"OK","ERROR")))</f>
        <v>OK</v>
      </c>
      <c r="W246" s="431"/>
      <c r="X246" s="431"/>
      <c r="Y246" s="434">
        <f t="shared" si="37"/>
        <v>0</v>
      </c>
      <c r="Z246" s="431"/>
      <c r="AA246" s="431"/>
      <c r="AB246" s="434">
        <f t="shared" si="38"/>
        <v>0</v>
      </c>
      <c r="AC246" s="313"/>
      <c r="AE246" s="178" t="str">
        <f>IF(AND(Y246&lt;&gt;0,AC246=0),"ERROR",IF(ISERROR(Y246/AC246),"OK",IF(AND(Y246/AC246&lt;=Index!$G$149,Y246/AC246&gt;=Index!$F$149),"OK","ERROR")))</f>
        <v>OK</v>
      </c>
      <c r="AF246" s="16"/>
      <c r="AI246" s="5">
        <v>20</v>
      </c>
      <c r="AJ246" s="343" t="str">
        <f t="shared" si="39"/>
        <v>OK</v>
      </c>
      <c r="AK246" s="343" t="str">
        <f t="shared" si="40"/>
        <v>OK</v>
      </c>
      <c r="AL246" s="337" t="str">
        <f t="shared" si="41"/>
        <v>OK</v>
      </c>
    </row>
    <row r="247" spans="2:40" ht="10.15" customHeight="1">
      <c r="B247" s="15"/>
      <c r="D247" s="314">
        <v>21</v>
      </c>
      <c r="E247" s="256" t="s">
        <v>512</v>
      </c>
      <c r="G247" s="431"/>
      <c r="H247" s="431"/>
      <c r="I247" s="313"/>
      <c r="K247" s="178" t="str">
        <f>IF(AND(G247&lt;&gt;0,I247=0),"ERROR",IF(ISERROR(G247/I247),"OK",IF(AND(G247/I247&lt;=Index!$G$150,G247/I247&gt;=Index!$F$150),"OK","ERROR")))</f>
        <v>OK</v>
      </c>
      <c r="M247" s="431"/>
      <c r="N247" s="431"/>
      <c r="O247" s="434">
        <f t="shared" si="35"/>
        <v>0</v>
      </c>
      <c r="P247" s="431"/>
      <c r="Q247" s="431"/>
      <c r="R247" s="434">
        <f t="shared" si="36"/>
        <v>0</v>
      </c>
      <c r="S247" s="313"/>
      <c r="U247" s="178" t="str">
        <f>IF(AND(O247&lt;&gt;0,S247=0),"ERROR",IF(ISERROR(O247/S247),"OK",IF(AND(O247/S247&lt;=Index!$G$150,O247/S247&gt;=Index!$F$150),"OK","ERROR")))</f>
        <v>OK</v>
      </c>
      <c r="W247" s="431"/>
      <c r="X247" s="431"/>
      <c r="Y247" s="434">
        <f t="shared" si="37"/>
        <v>0</v>
      </c>
      <c r="Z247" s="431"/>
      <c r="AA247" s="431"/>
      <c r="AB247" s="434">
        <f t="shared" si="38"/>
        <v>0</v>
      </c>
      <c r="AC247" s="313"/>
      <c r="AE247" s="178" t="str">
        <f>IF(AND(Y247&lt;&gt;0,AC247=0),"ERROR",IF(ISERROR(Y247/AC247),"OK",IF(AND(Y247/AC247&lt;=Index!$G$150,Y247/AC247&gt;=Index!$F$150),"OK","ERROR")))</f>
        <v>OK</v>
      </c>
      <c r="AF247" s="16"/>
      <c r="AI247" s="5">
        <v>21</v>
      </c>
      <c r="AJ247" s="343" t="str">
        <f t="shared" si="39"/>
        <v>OK</v>
      </c>
      <c r="AK247" s="343" t="str">
        <f t="shared" si="40"/>
        <v>OK</v>
      </c>
      <c r="AL247" s="337" t="str">
        <f t="shared" si="41"/>
        <v>OK</v>
      </c>
    </row>
    <row r="248" spans="2:40" ht="10.15" customHeight="1">
      <c r="B248" s="15"/>
      <c r="D248" s="314">
        <v>22</v>
      </c>
      <c r="E248" s="256" t="s">
        <v>513</v>
      </c>
      <c r="G248" s="431"/>
      <c r="H248" s="431"/>
      <c r="I248" s="313"/>
      <c r="K248" s="178" t="str">
        <f>IF(AND(G248&lt;&gt;0,I248=0),"ERROR",IF(ISERROR(G248/I248),"OK",IF(AND(G248/I248&lt;=Index!$G$151,G248/I248&gt;=Index!$F$151),"OK","ERROR")))</f>
        <v>OK</v>
      </c>
      <c r="M248" s="431"/>
      <c r="N248" s="431"/>
      <c r="O248" s="434">
        <f t="shared" si="35"/>
        <v>0</v>
      </c>
      <c r="P248" s="431"/>
      <c r="Q248" s="431"/>
      <c r="R248" s="434">
        <f t="shared" si="36"/>
        <v>0</v>
      </c>
      <c r="S248" s="313"/>
      <c r="U248" s="178" t="str">
        <f>IF(AND(O248&lt;&gt;0,S248=0),"ERROR",IF(ISERROR(O248/S248),"OK",IF(AND(O248/S248&lt;=Index!$G$151,O248/S248&gt;=Index!$F$151),"OK","ERROR")))</f>
        <v>OK</v>
      </c>
      <c r="W248" s="431"/>
      <c r="X248" s="431"/>
      <c r="Y248" s="434">
        <f t="shared" si="37"/>
        <v>0</v>
      </c>
      <c r="Z248" s="431"/>
      <c r="AA248" s="431"/>
      <c r="AB248" s="434">
        <f t="shared" si="38"/>
        <v>0</v>
      </c>
      <c r="AC248" s="313"/>
      <c r="AE248" s="178" t="str">
        <f>IF(AND(Y248&lt;&gt;0,AC248=0),"ERROR",IF(ISERROR(Y248/AC248),"OK",IF(AND(Y248/AC248&lt;=Index!$G$151,Y248/AC248&gt;=Index!$F$151),"OK","ERROR")))</f>
        <v>OK</v>
      </c>
      <c r="AF248" s="16"/>
      <c r="AI248" s="5">
        <v>22</v>
      </c>
      <c r="AJ248" s="343" t="str">
        <f t="shared" si="39"/>
        <v>OK</v>
      </c>
      <c r="AK248" s="343" t="str">
        <f t="shared" si="40"/>
        <v>OK</v>
      </c>
      <c r="AL248" s="337" t="str">
        <f t="shared" si="41"/>
        <v>OK</v>
      </c>
    </row>
    <row r="249" spans="2:40" ht="10.15" customHeight="1">
      <c r="B249" s="15"/>
      <c r="D249" s="312">
        <v>23</v>
      </c>
      <c r="E249" s="254" t="s">
        <v>514</v>
      </c>
      <c r="G249" s="432"/>
      <c r="H249" s="432"/>
      <c r="I249" s="311"/>
      <c r="K249" s="180" t="str">
        <f>IF(AND(G249&lt;&gt;0,I249=0),"ERROR",IF(ISERROR(G249/I249),"OK",IF(G249/I249&gt;=Index!$F$152,"OK","ERROR")))</f>
        <v>OK</v>
      </c>
      <c r="M249" s="432"/>
      <c r="N249" s="432"/>
      <c r="O249" s="435">
        <f t="shared" si="35"/>
        <v>0</v>
      </c>
      <c r="P249" s="432"/>
      <c r="Q249" s="432"/>
      <c r="R249" s="435">
        <f t="shared" si="36"/>
        <v>0</v>
      </c>
      <c r="S249" s="311"/>
      <c r="U249" s="180" t="str">
        <f>IF(AND(O249&lt;&gt;0,S249=0),"ERROR",IF(ISERROR(O249/S249),"OK",IF(O249/S249&gt;=Index!$F$152,"OK","ERROR")))</f>
        <v>OK</v>
      </c>
      <c r="W249" s="432"/>
      <c r="X249" s="432"/>
      <c r="Y249" s="435">
        <f t="shared" si="37"/>
        <v>0</v>
      </c>
      <c r="Z249" s="432"/>
      <c r="AA249" s="432"/>
      <c r="AB249" s="435">
        <f t="shared" si="38"/>
        <v>0</v>
      </c>
      <c r="AC249" s="311"/>
      <c r="AE249" s="180" t="str">
        <f>IF(AND(Y249&lt;&gt;0,AC249=0),"ERROR",IF(ISERROR(Y249/AC249),"OK",IF(Y249/AC249&gt;=Index!$F$152,"OK","ERROR")))</f>
        <v>OK</v>
      </c>
      <c r="AF249" s="16"/>
      <c r="AI249" s="5">
        <v>23</v>
      </c>
      <c r="AJ249" s="343" t="str">
        <f t="shared" si="39"/>
        <v>OK</v>
      </c>
      <c r="AK249" s="343" t="str">
        <f t="shared" si="40"/>
        <v>OK</v>
      </c>
      <c r="AL249" s="337" t="str">
        <f t="shared" si="41"/>
        <v>OK</v>
      </c>
    </row>
    <row r="250" spans="2:40" ht="10.15" customHeight="1">
      <c r="B250" s="15"/>
      <c r="D250" s="310" t="s">
        <v>86</v>
      </c>
      <c r="E250" s="250" t="s">
        <v>401</v>
      </c>
      <c r="G250" s="433">
        <f>SUM(G226:G249)</f>
        <v>0</v>
      </c>
      <c r="H250" s="433">
        <f>SUM(H226:H249)</f>
        <v>0</v>
      </c>
      <c r="I250" s="372">
        <f>SUM(I226:I249)</f>
        <v>0</v>
      </c>
      <c r="M250" s="433">
        <f>SUM(M226:M249)</f>
        <v>0</v>
      </c>
      <c r="N250" s="433">
        <f>SUM(N226:N249)</f>
        <v>0</v>
      </c>
      <c r="O250" s="433">
        <f t="shared" si="35"/>
        <v>0</v>
      </c>
      <c r="P250" s="433">
        <f>SUM(P226:P249)</f>
        <v>0</v>
      </c>
      <c r="Q250" s="433">
        <f>SUM(Q226:Q249)</f>
        <v>0</v>
      </c>
      <c r="R250" s="433">
        <f t="shared" si="36"/>
        <v>0</v>
      </c>
      <c r="S250" s="372">
        <f>SUM(S226:S249)</f>
        <v>0</v>
      </c>
      <c r="W250" s="433">
        <f>SUM(W226:W249)</f>
        <v>0</v>
      </c>
      <c r="X250" s="433">
        <f>SUM(X226:X249)</f>
        <v>0</v>
      </c>
      <c r="Y250" s="433">
        <f t="shared" si="37"/>
        <v>0</v>
      </c>
      <c r="Z250" s="433">
        <f>SUM(Z226:Z249)</f>
        <v>0</v>
      </c>
      <c r="AA250" s="433">
        <f>SUM(AA226:AA249)</f>
        <v>0</v>
      </c>
      <c r="AB250" s="433">
        <f t="shared" si="38"/>
        <v>0</v>
      </c>
      <c r="AC250" s="372">
        <f>SUM(AC226:AC249)</f>
        <v>0</v>
      </c>
      <c r="AF250" s="16"/>
    </row>
    <row r="251" spans="2:40" ht="10.15" customHeight="1">
      <c r="B251" s="15"/>
      <c r="D251" s="8"/>
      <c r="E251" s="8"/>
      <c r="G251" s="374"/>
      <c r="H251" s="374"/>
      <c r="I251" s="375"/>
      <c r="M251" s="374"/>
      <c r="N251" s="374"/>
      <c r="O251" s="374"/>
      <c r="P251" s="374"/>
      <c r="Q251" s="374"/>
      <c r="R251" s="374"/>
      <c r="S251" s="375"/>
      <c r="W251" s="374"/>
      <c r="X251" s="374"/>
      <c r="Y251" s="374"/>
      <c r="Z251" s="374"/>
      <c r="AA251" s="374"/>
      <c r="AB251" s="374"/>
      <c r="AC251" s="375"/>
      <c r="AF251" s="16"/>
    </row>
    <row r="252" spans="2:40" ht="10.15" customHeight="1">
      <c r="B252" s="15"/>
      <c r="D252" s="309" t="s">
        <v>515</v>
      </c>
      <c r="E252" s="308"/>
      <c r="G252" s="307" t="str">
        <f>IF(ABS(G250-G1_Overall!G96)&lt;1,"OK","ERROR")</f>
        <v>OK</v>
      </c>
      <c r="H252" s="307" t="str">
        <f>IF(ABS(H250-G1_Overall!H96)&lt;1,"OK","ERROR")</f>
        <v>OK</v>
      </c>
      <c r="I252" s="306"/>
      <c r="M252" s="306"/>
      <c r="N252" s="307" t="str">
        <f>IF(ABS(N250-G1_Overall!G96)&lt;1,"OK","ERROR")</f>
        <v>OK</v>
      </c>
      <c r="O252" s="306"/>
      <c r="P252" s="306"/>
      <c r="Q252" s="307" t="str">
        <f>IF(ABS(Q250-G1_Overall!H96)&lt;1,"OK","ERROR")</f>
        <v>OK</v>
      </c>
      <c r="R252" s="306"/>
      <c r="S252" s="306"/>
      <c r="W252" s="304"/>
      <c r="X252" s="305"/>
      <c r="Y252" s="304"/>
      <c r="Z252" s="304"/>
      <c r="AA252" s="305"/>
      <c r="AB252" s="304"/>
      <c r="AC252" s="304"/>
      <c r="AF252" s="16"/>
      <c r="AI252" s="373" t="s">
        <v>516</v>
      </c>
      <c r="AJ252" s="343" t="str">
        <f>G252</f>
        <v>OK</v>
      </c>
      <c r="AK252" s="343" t="str">
        <f>H252</f>
        <v>OK</v>
      </c>
      <c r="AL252" s="343" t="str">
        <f>N252</f>
        <v>OK</v>
      </c>
      <c r="AM252" s="343" t="str">
        <f>Q252</f>
        <v>OK</v>
      </c>
    </row>
    <row r="253" spans="2:40" ht="10.15" customHeight="1">
      <c r="B253" s="15"/>
      <c r="D253" s="309" t="s">
        <v>567</v>
      </c>
      <c r="E253" s="308"/>
      <c r="G253" s="305"/>
      <c r="H253" s="305"/>
      <c r="I253" s="304"/>
      <c r="M253" s="306"/>
      <c r="N253" s="307" t="str">
        <f>IF(G250=N250,"OK","ERROR")</f>
        <v>OK</v>
      </c>
      <c r="O253" s="306"/>
      <c r="P253" s="306"/>
      <c r="Q253" s="307" t="str">
        <f>IF(H250=Q250,"OK","ERROR")</f>
        <v>OK</v>
      </c>
      <c r="R253" s="307" t="str">
        <f>IF(O250&gt;=R250,"OK","ERROR")</f>
        <v>OK</v>
      </c>
      <c r="S253" s="307" t="str">
        <f>IF(I250=S250,"OK","ERROR")</f>
        <v>OK</v>
      </c>
      <c r="W253" s="304"/>
      <c r="X253" s="305"/>
      <c r="Y253" s="304"/>
      <c r="Z253" s="304"/>
      <c r="AA253" s="305"/>
      <c r="AB253" s="304"/>
      <c r="AC253" s="304"/>
      <c r="AF253" s="16"/>
      <c r="AI253" s="373" t="s">
        <v>568</v>
      </c>
      <c r="AJ253" s="343" t="str">
        <f>N253</f>
        <v>OK</v>
      </c>
      <c r="AK253" s="343" t="str">
        <f>Q253</f>
        <v>OK</v>
      </c>
      <c r="AL253" s="343" t="str">
        <f>R253</f>
        <v>OK</v>
      </c>
      <c r="AM253" s="343" t="str">
        <f>S253</f>
        <v>OK</v>
      </c>
    </row>
    <row r="254" spans="2:40" ht="10.15" customHeight="1">
      <c r="B254" s="15"/>
      <c r="D254" s="8"/>
      <c r="E254" s="8"/>
      <c r="G254" s="374"/>
      <c r="H254" s="374"/>
      <c r="I254" s="375"/>
      <c r="M254" s="374"/>
      <c r="N254" s="374"/>
      <c r="O254" s="374"/>
      <c r="P254" s="374"/>
      <c r="Q254" s="374"/>
      <c r="R254" s="374"/>
      <c r="S254" s="375"/>
      <c r="W254" s="374"/>
      <c r="X254" s="374"/>
      <c r="Y254" s="374"/>
      <c r="Z254" s="374"/>
      <c r="AA254" s="374"/>
      <c r="AB254" s="374"/>
      <c r="AC254" s="375"/>
      <c r="AF254" s="16"/>
    </row>
    <row r="255" spans="2:40" ht="10.15" customHeight="1">
      <c r="B255" s="15"/>
      <c r="C255" s="298">
        <v>7</v>
      </c>
      <c r="D255" s="299" t="s">
        <v>709</v>
      </c>
      <c r="E255" s="299"/>
      <c r="F255" s="299"/>
      <c r="G255" s="299"/>
      <c r="H255" s="298"/>
      <c r="I255" s="298"/>
      <c r="J255" s="298"/>
      <c r="K255" s="298"/>
      <c r="L255" s="298"/>
      <c r="M255" s="298"/>
      <c r="N255" s="298"/>
      <c r="O255" s="298"/>
      <c r="P255" s="298"/>
      <c r="Q255" s="298"/>
      <c r="R255" s="298"/>
      <c r="S255" s="298"/>
      <c r="T255" s="298"/>
      <c r="U255" s="298"/>
      <c r="V255" s="298"/>
      <c r="W255" s="298"/>
      <c r="X255" s="298"/>
      <c r="Y255" s="298"/>
      <c r="Z255" s="298"/>
      <c r="AA255" s="298"/>
      <c r="AB255" s="298"/>
      <c r="AC255" s="298"/>
      <c r="AD255" s="298"/>
      <c r="AE255" s="298"/>
      <c r="AF255" s="16"/>
      <c r="AG255" s="368"/>
      <c r="AH255" s="341"/>
      <c r="AI255" s="341"/>
      <c r="AJ255" s="341"/>
      <c r="AK255" s="341"/>
      <c r="AL255" s="341"/>
      <c r="AM255" s="341"/>
      <c r="AN255" s="341"/>
    </row>
    <row r="256" spans="2:40" ht="10.15" customHeight="1">
      <c r="B256" s="15"/>
      <c r="AF256" s="16"/>
    </row>
    <row r="257" spans="1:38" s="340" customFormat="1" ht="10.15" customHeight="1">
      <c r="A257" s="260"/>
      <c r="B257" s="262"/>
      <c r="C257" s="260"/>
      <c r="D257" s="260"/>
      <c r="E257" s="260"/>
      <c r="F257" s="260"/>
      <c r="G257" s="565" t="s">
        <v>613</v>
      </c>
      <c r="H257" s="566"/>
      <c r="I257" s="567"/>
      <c r="J257" s="302"/>
      <c r="K257" s="302"/>
      <c r="L257" s="302"/>
      <c r="M257" s="565" t="s">
        <v>614</v>
      </c>
      <c r="N257" s="566"/>
      <c r="O257" s="566"/>
      <c r="P257" s="566"/>
      <c r="Q257" s="566"/>
      <c r="R257" s="566"/>
      <c r="S257" s="567"/>
      <c r="T257" s="264"/>
      <c r="U257" s="264"/>
      <c r="V257" s="264"/>
      <c r="W257" s="565" t="s">
        <v>615</v>
      </c>
      <c r="X257" s="566"/>
      <c r="Y257" s="566"/>
      <c r="Z257" s="566"/>
      <c r="AA257" s="566"/>
      <c r="AB257" s="566"/>
      <c r="AC257" s="567"/>
      <c r="AD257" s="264"/>
      <c r="AE257" s="264"/>
      <c r="AF257" s="261"/>
      <c r="AG257" s="260"/>
    </row>
    <row r="258" spans="1:38" s="340" customFormat="1" ht="10.15" customHeight="1">
      <c r="A258" s="260"/>
      <c r="B258" s="262"/>
      <c r="C258" s="260"/>
      <c r="D258" s="260"/>
      <c r="E258" s="260"/>
      <c r="F258" s="260"/>
      <c r="G258" s="565" t="s">
        <v>604</v>
      </c>
      <c r="H258" s="566"/>
      <c r="I258" s="567"/>
      <c r="J258" s="323"/>
      <c r="K258" s="323"/>
      <c r="L258" s="323"/>
      <c r="M258" s="571" t="s">
        <v>604</v>
      </c>
      <c r="N258" s="599"/>
      <c r="O258" s="599"/>
      <c r="P258" s="599"/>
      <c r="Q258" s="599"/>
      <c r="R258" s="599"/>
      <c r="S258" s="572"/>
      <c r="T258" s="260"/>
      <c r="U258" s="260"/>
      <c r="V258" s="260"/>
      <c r="W258" s="571" t="s">
        <v>605</v>
      </c>
      <c r="X258" s="599"/>
      <c r="Y258" s="599"/>
      <c r="Z258" s="599"/>
      <c r="AA258" s="599"/>
      <c r="AB258" s="599"/>
      <c r="AC258" s="572"/>
      <c r="AD258" s="264"/>
      <c r="AE258" s="264"/>
      <c r="AF258" s="261"/>
      <c r="AG258" s="260"/>
    </row>
    <row r="259" spans="1:38" s="340" customFormat="1" ht="10.15" customHeight="1">
      <c r="A259" s="260"/>
      <c r="B259" s="262"/>
      <c r="C259" s="260"/>
      <c r="D259" s="322" t="s">
        <v>406</v>
      </c>
      <c r="E259" s="321" t="s">
        <v>524</v>
      </c>
      <c r="F259" s="260"/>
      <c r="G259" s="263">
        <v>1</v>
      </c>
      <c r="H259" s="263">
        <v>2</v>
      </c>
      <c r="I259" s="263">
        <v>3</v>
      </c>
      <c r="J259" s="260"/>
      <c r="K259" s="260"/>
      <c r="L259" s="260"/>
      <c r="M259" s="263">
        <v>4</v>
      </c>
      <c r="N259" s="263">
        <v>5</v>
      </c>
      <c r="O259" s="263">
        <v>6</v>
      </c>
      <c r="P259" s="263">
        <v>7</v>
      </c>
      <c r="Q259" s="263">
        <v>8</v>
      </c>
      <c r="R259" s="263">
        <v>9</v>
      </c>
      <c r="S259" s="263">
        <v>10</v>
      </c>
      <c r="T259" s="260"/>
      <c r="U259" s="260"/>
      <c r="V259" s="260"/>
      <c r="W259" s="263">
        <v>11</v>
      </c>
      <c r="X259" s="263">
        <v>12</v>
      </c>
      <c r="Y259" s="263">
        <v>13</v>
      </c>
      <c r="Z259" s="263">
        <v>14</v>
      </c>
      <c r="AA259" s="263">
        <v>15</v>
      </c>
      <c r="AB259" s="263">
        <v>16</v>
      </c>
      <c r="AC259" s="263">
        <v>17</v>
      </c>
      <c r="AD259" s="260"/>
      <c r="AE259" s="260"/>
      <c r="AF259" s="261"/>
      <c r="AG259" s="260"/>
    </row>
    <row r="260" spans="1:38" s="340" customFormat="1" ht="20.45" customHeight="1">
      <c r="A260" s="260"/>
      <c r="B260" s="262"/>
      <c r="C260" s="260"/>
      <c r="D260" s="320" t="s">
        <v>405</v>
      </c>
      <c r="E260" s="319" t="s">
        <v>707</v>
      </c>
      <c r="F260" s="275"/>
      <c r="G260" s="245" t="s">
        <v>238</v>
      </c>
      <c r="H260" s="245" t="s">
        <v>239</v>
      </c>
      <c r="I260" s="245" t="s">
        <v>402</v>
      </c>
      <c r="J260" s="260"/>
      <c r="K260" s="245" t="s">
        <v>479</v>
      </c>
      <c r="L260" s="260"/>
      <c r="M260" s="245" t="s">
        <v>404</v>
      </c>
      <c r="N260" s="245" t="s">
        <v>238</v>
      </c>
      <c r="O260" s="245" t="s">
        <v>606</v>
      </c>
      <c r="P260" s="245" t="s">
        <v>403</v>
      </c>
      <c r="Q260" s="245" t="s">
        <v>239</v>
      </c>
      <c r="R260" s="245" t="s">
        <v>607</v>
      </c>
      <c r="S260" s="245" t="s">
        <v>402</v>
      </c>
      <c r="T260" s="260"/>
      <c r="U260" s="245" t="s">
        <v>479</v>
      </c>
      <c r="V260" s="260"/>
      <c r="W260" s="245" t="s">
        <v>608</v>
      </c>
      <c r="X260" s="245" t="s">
        <v>238</v>
      </c>
      <c r="Y260" s="245" t="s">
        <v>609</v>
      </c>
      <c r="Z260" s="245" t="s">
        <v>610</v>
      </c>
      <c r="AA260" s="245" t="s">
        <v>239</v>
      </c>
      <c r="AB260" s="245" t="s">
        <v>611</v>
      </c>
      <c r="AC260" s="245" t="s">
        <v>612</v>
      </c>
      <c r="AD260" s="260"/>
      <c r="AE260" s="245" t="s">
        <v>479</v>
      </c>
      <c r="AF260" s="261"/>
      <c r="AG260" s="260"/>
      <c r="AJ260" s="342" t="s">
        <v>488</v>
      </c>
      <c r="AK260" s="342" t="s">
        <v>489</v>
      </c>
      <c r="AL260" s="342" t="s">
        <v>490</v>
      </c>
    </row>
    <row r="261" spans="1:38" ht="20.45" customHeight="1">
      <c r="B261" s="15"/>
      <c r="D261" s="420" t="s">
        <v>670</v>
      </c>
      <c r="E261" s="421" t="s">
        <v>671</v>
      </c>
      <c r="F261" s="317"/>
      <c r="G261" s="369" t="s">
        <v>54</v>
      </c>
      <c r="H261" s="369" t="s">
        <v>54</v>
      </c>
      <c r="I261" s="369" t="s">
        <v>52</v>
      </c>
      <c r="J261" s="317"/>
      <c r="K261" s="318"/>
      <c r="L261" s="317"/>
      <c r="M261" s="369" t="s">
        <v>54</v>
      </c>
      <c r="N261" s="369" t="s">
        <v>54</v>
      </c>
      <c r="O261" s="369" t="s">
        <v>54</v>
      </c>
      <c r="P261" s="369" t="s">
        <v>54</v>
      </c>
      <c r="Q261" s="369" t="s">
        <v>54</v>
      </c>
      <c r="R261" s="369" t="s">
        <v>54</v>
      </c>
      <c r="S261" s="369" t="s">
        <v>52</v>
      </c>
      <c r="U261" s="370"/>
      <c r="W261" s="369" t="s">
        <v>54</v>
      </c>
      <c r="X261" s="369" t="s">
        <v>54</v>
      </c>
      <c r="Y261" s="369" t="s">
        <v>54</v>
      </c>
      <c r="Z261" s="369" t="s">
        <v>54</v>
      </c>
      <c r="AA261" s="369" t="s">
        <v>54</v>
      </c>
      <c r="AB261" s="369" t="s">
        <v>54</v>
      </c>
      <c r="AC261" s="369" t="s">
        <v>52</v>
      </c>
      <c r="AE261" s="370"/>
      <c r="AF261" s="16"/>
      <c r="AJ261" s="343"/>
      <c r="AK261" s="343"/>
    </row>
    <row r="262" spans="1:38" ht="10.15" customHeight="1">
      <c r="B262" s="15"/>
      <c r="F262" s="317"/>
      <c r="G262" s="429"/>
      <c r="H262" s="430"/>
      <c r="I262" s="316"/>
      <c r="J262" s="317"/>
      <c r="K262" s="318"/>
      <c r="L262" s="317"/>
      <c r="M262" s="429"/>
      <c r="N262" s="429"/>
      <c r="O262" s="429"/>
      <c r="P262" s="429"/>
      <c r="Q262" s="430"/>
      <c r="R262" s="430"/>
      <c r="S262" s="316"/>
      <c r="U262" s="100"/>
      <c r="W262" s="429"/>
      <c r="X262" s="429"/>
      <c r="Y262" s="429"/>
      <c r="Z262" s="429"/>
      <c r="AA262" s="430"/>
      <c r="AB262" s="430"/>
      <c r="AC262" s="316"/>
      <c r="AE262" s="100"/>
      <c r="AF262" s="16"/>
      <c r="AJ262" s="343"/>
      <c r="AK262" s="343"/>
    </row>
    <row r="263" spans="1:38" ht="10.15" customHeight="1">
      <c r="B263" s="15"/>
      <c r="D263" s="371">
        <v>0</v>
      </c>
      <c r="E263" s="315" t="s">
        <v>491</v>
      </c>
      <c r="F263" s="347"/>
      <c r="G263" s="431"/>
      <c r="H263" s="431"/>
      <c r="I263" s="313"/>
      <c r="K263" s="178" t="str">
        <f>IF(AND(G263&lt;&gt;0,I263=0),"ERROR",IF(ISERROR(G263/I263),"OK",IF(G263/I263&lt;=0,"OK","ERROR")))</f>
        <v>OK</v>
      </c>
      <c r="M263" s="431"/>
      <c r="N263" s="431"/>
      <c r="O263" s="434">
        <f>SUM(M263:N263)</f>
        <v>0</v>
      </c>
      <c r="P263" s="431"/>
      <c r="Q263" s="431"/>
      <c r="R263" s="434">
        <f>SUM(P263:Q263)</f>
        <v>0</v>
      </c>
      <c r="S263" s="313"/>
      <c r="U263" s="178" t="str">
        <f>IF(AND(O263&lt;&gt;0,S263=0),"ERROR",IF(ISERROR(O263/S263),"OK",IF(O263/S263&lt;=0,"OK","ERROR")))</f>
        <v>OK</v>
      </c>
      <c r="W263" s="431"/>
      <c r="X263" s="431"/>
      <c r="Y263" s="434">
        <f>SUM(W263:X263)</f>
        <v>0</v>
      </c>
      <c r="Z263" s="431"/>
      <c r="AA263" s="431"/>
      <c r="AB263" s="434">
        <f>SUM(Z263:AA263)</f>
        <v>0</v>
      </c>
      <c r="AC263" s="313"/>
      <c r="AE263" s="178" t="str">
        <f>IF(AND(Y263&lt;&gt;0,AC263=0),"ERROR",IF(ISERROR(Y263/AC263),"OK",IF(Y263/AC263&lt;=0,"OK","ERROR")))</f>
        <v>OK</v>
      </c>
      <c r="AF263" s="16"/>
      <c r="AI263" s="5">
        <v>0</v>
      </c>
      <c r="AJ263" s="343" t="str">
        <f>K263</f>
        <v>OK</v>
      </c>
      <c r="AK263" s="343" t="str">
        <f>U263</f>
        <v>OK</v>
      </c>
      <c r="AL263" s="337" t="str">
        <f>AE263</f>
        <v>OK</v>
      </c>
    </row>
    <row r="264" spans="1:38" ht="10.15" customHeight="1">
      <c r="B264" s="15"/>
      <c r="D264" s="314">
        <v>1</v>
      </c>
      <c r="E264" s="256" t="s">
        <v>492</v>
      </c>
      <c r="F264" s="347"/>
      <c r="G264" s="431"/>
      <c r="H264" s="431"/>
      <c r="I264" s="313"/>
      <c r="K264" s="178" t="str">
        <f>IF(AND(G264&lt;&gt;0,I264=0),"ERROR",IF(ISERROR(G264/I264),"OK",IF(AND(G264/I264&lt;=Index!$G$130,G264/I264&gt;=Index!$F$130),"OK","ERROR")))</f>
        <v>OK</v>
      </c>
      <c r="M264" s="431"/>
      <c r="N264" s="431"/>
      <c r="O264" s="434">
        <f t="shared" ref="O264:O287" si="42">SUM(M264:N264)</f>
        <v>0</v>
      </c>
      <c r="P264" s="431"/>
      <c r="Q264" s="431"/>
      <c r="R264" s="434">
        <f t="shared" ref="R264:R287" si="43">SUM(P264:Q264)</f>
        <v>0</v>
      </c>
      <c r="S264" s="313"/>
      <c r="U264" s="178" t="str">
        <f>IF(AND(O264&lt;&gt;0,S264=0),"ERROR",IF(ISERROR(O264/S264),"OK",IF(AND(O264/S264&lt;=Index!$G$130,O264/S264&gt;=Index!$F$130),"OK","ERROR")))</f>
        <v>OK</v>
      </c>
      <c r="W264" s="431"/>
      <c r="X264" s="431"/>
      <c r="Y264" s="434">
        <f t="shared" ref="Y264:Y287" si="44">SUM(W264:X264)</f>
        <v>0</v>
      </c>
      <c r="Z264" s="431"/>
      <c r="AA264" s="431"/>
      <c r="AB264" s="434">
        <f t="shared" ref="AB264:AB287" si="45">SUM(Z264:AA264)</f>
        <v>0</v>
      </c>
      <c r="AC264" s="313"/>
      <c r="AE264" s="178" t="str">
        <f>IF(AND(Y264&lt;&gt;0,AC264=0),"ERROR",IF(ISERROR(Y264/AC264),"OK",IF(AND(Y264/AC264&lt;=Index!$G$130,Y264/AC264&gt;=Index!$F$130),"OK","ERROR")))</f>
        <v>OK</v>
      </c>
      <c r="AF264" s="16"/>
      <c r="AI264" s="5">
        <v>1</v>
      </c>
      <c r="AJ264" s="343" t="str">
        <f t="shared" ref="AJ264:AJ286" si="46">K264</f>
        <v>OK</v>
      </c>
      <c r="AK264" s="343" t="str">
        <f t="shared" ref="AK264:AK286" si="47">U264</f>
        <v>OK</v>
      </c>
      <c r="AL264" s="337" t="str">
        <f t="shared" ref="AL264:AL286" si="48">AE264</f>
        <v>OK</v>
      </c>
    </row>
    <row r="265" spans="1:38" ht="10.15" customHeight="1">
      <c r="B265" s="15"/>
      <c r="D265" s="314">
        <v>2</v>
      </c>
      <c r="E265" s="256" t="s">
        <v>493</v>
      </c>
      <c r="F265" s="347"/>
      <c r="G265" s="431"/>
      <c r="H265" s="431"/>
      <c r="I265" s="313"/>
      <c r="K265" s="178" t="str">
        <f>IF(AND(G265&lt;&gt;0,I265=0),"ERROR",IF(ISERROR(G265/I265),"OK",IF(AND(G265/I265&lt;=Index!$G$131,G265/I265&gt;=Index!$F$131),"OK","ERROR")))</f>
        <v>OK</v>
      </c>
      <c r="M265" s="431"/>
      <c r="N265" s="431"/>
      <c r="O265" s="434">
        <f t="shared" si="42"/>
        <v>0</v>
      </c>
      <c r="P265" s="431"/>
      <c r="Q265" s="431"/>
      <c r="R265" s="434">
        <f t="shared" si="43"/>
        <v>0</v>
      </c>
      <c r="S265" s="313"/>
      <c r="U265" s="178" t="str">
        <f>IF(AND(O265&lt;&gt;0,S265=0),"ERROR",IF(ISERROR(O265/S265),"OK",IF(AND(O265/S265&lt;=Index!$G$131,O265/S265&gt;=Index!$F$131),"OK","ERROR")))</f>
        <v>OK</v>
      </c>
      <c r="W265" s="431"/>
      <c r="X265" s="431"/>
      <c r="Y265" s="434">
        <f t="shared" si="44"/>
        <v>0</v>
      </c>
      <c r="Z265" s="431"/>
      <c r="AA265" s="431"/>
      <c r="AB265" s="434">
        <f t="shared" si="45"/>
        <v>0</v>
      </c>
      <c r="AC265" s="313"/>
      <c r="AE265" s="178" t="str">
        <f>IF(AND(Y265&lt;&gt;0,AC265=0),"ERROR",IF(ISERROR(Y265/AC265),"OK",IF(AND(Y265/AC265&lt;=Index!$G$131,Y265/AC265&gt;=Index!$F$131),"OK","ERROR")))</f>
        <v>OK</v>
      </c>
      <c r="AF265" s="16"/>
      <c r="AI265" s="5">
        <v>2</v>
      </c>
      <c r="AJ265" s="343" t="str">
        <f t="shared" si="46"/>
        <v>OK</v>
      </c>
      <c r="AK265" s="343" t="str">
        <f t="shared" si="47"/>
        <v>OK</v>
      </c>
      <c r="AL265" s="337" t="str">
        <f t="shared" si="48"/>
        <v>OK</v>
      </c>
    </row>
    <row r="266" spans="1:38" ht="10.15" customHeight="1">
      <c r="B266" s="15"/>
      <c r="D266" s="314">
        <v>3</v>
      </c>
      <c r="E266" s="256" t="s">
        <v>494</v>
      </c>
      <c r="F266" s="347"/>
      <c r="G266" s="431"/>
      <c r="H266" s="431"/>
      <c r="I266" s="313"/>
      <c r="K266" s="178" t="str">
        <f>IF(AND(G266&lt;&gt;0,I266=0),"ERROR",IF(ISERROR(G266/I266),"OK",IF(AND(G266/I266&lt;=Index!$G$132,G266/I266&gt;=Index!$F$132),"OK","ERROR")))</f>
        <v>OK</v>
      </c>
      <c r="M266" s="431"/>
      <c r="N266" s="431"/>
      <c r="O266" s="434">
        <f t="shared" si="42"/>
        <v>0</v>
      </c>
      <c r="P266" s="431"/>
      <c r="Q266" s="431"/>
      <c r="R266" s="434">
        <f t="shared" si="43"/>
        <v>0</v>
      </c>
      <c r="S266" s="313"/>
      <c r="U266" s="178" t="str">
        <f>IF(AND(O266&lt;&gt;0,S266=0),"ERROR",IF(ISERROR(O266/S266),"OK",IF(AND(O266/S266&lt;=Index!$G$132,O266/S266&gt;=Index!$F$132),"OK","ERROR")))</f>
        <v>OK</v>
      </c>
      <c r="W266" s="431"/>
      <c r="X266" s="431"/>
      <c r="Y266" s="434">
        <f t="shared" si="44"/>
        <v>0</v>
      </c>
      <c r="Z266" s="431"/>
      <c r="AA266" s="431"/>
      <c r="AB266" s="434">
        <f t="shared" si="45"/>
        <v>0</v>
      </c>
      <c r="AC266" s="313"/>
      <c r="AE266" s="178" t="str">
        <f>IF(AND(Y266&lt;&gt;0,AC266=0),"ERROR",IF(ISERROR(Y266/AC266),"OK",IF(AND(Y266/AC266&lt;=Index!$G$132,Y266/AC266&gt;=Index!$F$132),"OK","ERROR")))</f>
        <v>OK</v>
      </c>
      <c r="AF266" s="16"/>
      <c r="AI266" s="5">
        <v>3</v>
      </c>
      <c r="AJ266" s="343" t="str">
        <f t="shared" si="46"/>
        <v>OK</v>
      </c>
      <c r="AK266" s="343" t="str">
        <f t="shared" si="47"/>
        <v>OK</v>
      </c>
      <c r="AL266" s="337" t="str">
        <f t="shared" si="48"/>
        <v>OK</v>
      </c>
    </row>
    <row r="267" spans="1:38" ht="10.15" customHeight="1">
      <c r="B267" s="15"/>
      <c r="D267" s="314">
        <v>4</v>
      </c>
      <c r="E267" s="256" t="s">
        <v>495</v>
      </c>
      <c r="F267" s="347"/>
      <c r="G267" s="431"/>
      <c r="H267" s="431"/>
      <c r="I267" s="313"/>
      <c r="K267" s="178" t="str">
        <f>IF(AND(G267&lt;&gt;0,I267=0),"ERROR",IF(ISERROR(G267/I267),"OK",IF(AND(G267/I267&lt;=Index!$G$133,G267/I267&gt;=Index!$F$133),"OK","ERROR")))</f>
        <v>OK</v>
      </c>
      <c r="M267" s="431"/>
      <c r="N267" s="431"/>
      <c r="O267" s="434">
        <f t="shared" si="42"/>
        <v>0</v>
      </c>
      <c r="P267" s="431"/>
      <c r="Q267" s="431"/>
      <c r="R267" s="434">
        <f t="shared" si="43"/>
        <v>0</v>
      </c>
      <c r="S267" s="313"/>
      <c r="U267" s="178" t="str">
        <f>IF(AND(O267&lt;&gt;0,S267=0),"ERROR",IF(ISERROR(O267/S267),"OK",IF(AND(O267/S267&lt;=Index!$G$133,O267/S267&gt;=Index!$F$133),"OK","ERROR")))</f>
        <v>OK</v>
      </c>
      <c r="W267" s="431"/>
      <c r="X267" s="431"/>
      <c r="Y267" s="434">
        <f t="shared" si="44"/>
        <v>0</v>
      </c>
      <c r="Z267" s="431"/>
      <c r="AA267" s="431"/>
      <c r="AB267" s="434">
        <f t="shared" si="45"/>
        <v>0</v>
      </c>
      <c r="AC267" s="313"/>
      <c r="AE267" s="178" t="str">
        <f>IF(AND(Y267&lt;&gt;0,AC267=0),"ERROR",IF(ISERROR(Y267/AC267),"OK",IF(AND(Y267/AC267&lt;=Index!$G$133,Y267/AC267&gt;=Index!$F$133),"OK","ERROR")))</f>
        <v>OK</v>
      </c>
      <c r="AF267" s="16"/>
      <c r="AI267" s="5">
        <v>4</v>
      </c>
      <c r="AJ267" s="343" t="str">
        <f t="shared" si="46"/>
        <v>OK</v>
      </c>
      <c r="AK267" s="343" t="str">
        <f t="shared" si="47"/>
        <v>OK</v>
      </c>
      <c r="AL267" s="337" t="str">
        <f t="shared" si="48"/>
        <v>OK</v>
      </c>
    </row>
    <row r="268" spans="1:38" ht="10.15" customHeight="1">
      <c r="B268" s="15"/>
      <c r="D268" s="314">
        <v>5</v>
      </c>
      <c r="E268" s="256" t="s">
        <v>496</v>
      </c>
      <c r="F268" s="347"/>
      <c r="G268" s="431"/>
      <c r="H268" s="431"/>
      <c r="I268" s="313"/>
      <c r="K268" s="178" t="str">
        <f>IF(AND(G268&lt;&gt;0,I268=0),"ERROR",IF(ISERROR(G268/I268),"OK",IF(AND(G268/I268&lt;=Index!$G$134,G268/I268&gt;=Index!$F$134),"OK","ERROR")))</f>
        <v>OK</v>
      </c>
      <c r="M268" s="431"/>
      <c r="N268" s="431"/>
      <c r="O268" s="434">
        <f t="shared" si="42"/>
        <v>0</v>
      </c>
      <c r="P268" s="431"/>
      <c r="Q268" s="431"/>
      <c r="R268" s="434">
        <f t="shared" si="43"/>
        <v>0</v>
      </c>
      <c r="S268" s="313"/>
      <c r="U268" s="178" t="str">
        <f>IF(AND(O268&lt;&gt;0,S268=0),"ERROR",IF(ISERROR(O268/S268),"OK",IF(AND(O268/S268&lt;=Index!$G$134,O268/S268&gt;=Index!$F$134),"OK","ERROR")))</f>
        <v>OK</v>
      </c>
      <c r="W268" s="431"/>
      <c r="X268" s="431"/>
      <c r="Y268" s="434">
        <f t="shared" si="44"/>
        <v>0</v>
      </c>
      <c r="Z268" s="431"/>
      <c r="AA268" s="431"/>
      <c r="AB268" s="434">
        <f t="shared" si="45"/>
        <v>0</v>
      </c>
      <c r="AC268" s="313"/>
      <c r="AE268" s="178" t="str">
        <f>IF(AND(Y268&lt;&gt;0,AC268=0),"ERROR",IF(ISERROR(Y268/AC268),"OK",IF(AND(Y268/AC268&lt;=Index!$G$134,Y268/AC268&gt;=Index!$F$134),"OK","ERROR")))</f>
        <v>OK</v>
      </c>
      <c r="AF268" s="16"/>
      <c r="AI268" s="5">
        <v>5</v>
      </c>
      <c r="AJ268" s="343" t="str">
        <f t="shared" si="46"/>
        <v>OK</v>
      </c>
      <c r="AK268" s="343" t="str">
        <f t="shared" si="47"/>
        <v>OK</v>
      </c>
      <c r="AL268" s="337" t="str">
        <f t="shared" si="48"/>
        <v>OK</v>
      </c>
    </row>
    <row r="269" spans="1:38" ht="10.15" customHeight="1">
      <c r="B269" s="15"/>
      <c r="D269" s="314">
        <v>6</v>
      </c>
      <c r="E269" s="256" t="s">
        <v>497</v>
      </c>
      <c r="F269" s="347"/>
      <c r="G269" s="431"/>
      <c r="H269" s="431"/>
      <c r="I269" s="313"/>
      <c r="K269" s="178" t="str">
        <f>IF(AND(G269&lt;&gt;0,I269=0),"ERROR",IF(ISERROR(G269/I269),"OK",IF(AND(G269/I269&lt;=Index!$G$135,G269/I269&gt;=Index!$F$135),"OK","ERROR")))</f>
        <v>OK</v>
      </c>
      <c r="M269" s="431"/>
      <c r="N269" s="431"/>
      <c r="O269" s="434">
        <f t="shared" si="42"/>
        <v>0</v>
      </c>
      <c r="P269" s="431"/>
      <c r="Q269" s="431"/>
      <c r="R269" s="434">
        <f t="shared" si="43"/>
        <v>0</v>
      </c>
      <c r="S269" s="313"/>
      <c r="U269" s="178" t="str">
        <f>IF(AND(O269&lt;&gt;0,S269=0),"ERROR",IF(ISERROR(O269/S269),"OK",IF(AND(O269/S269&lt;=Index!$G$135,O269/S269&gt;=Index!$F$135),"OK","ERROR")))</f>
        <v>OK</v>
      </c>
      <c r="W269" s="431"/>
      <c r="X269" s="431"/>
      <c r="Y269" s="434">
        <f t="shared" si="44"/>
        <v>0</v>
      </c>
      <c r="Z269" s="431"/>
      <c r="AA269" s="431"/>
      <c r="AB269" s="434">
        <f t="shared" si="45"/>
        <v>0</v>
      </c>
      <c r="AC269" s="313"/>
      <c r="AE269" s="178" t="str">
        <f>IF(AND(Y269&lt;&gt;0,AC269=0),"ERROR",IF(ISERROR(Y269/AC269),"OK",IF(AND(Y269/AC269&lt;=Index!$G$135,Y269/AC269&gt;=Index!$F$135),"OK","ERROR")))</f>
        <v>OK</v>
      </c>
      <c r="AF269" s="16"/>
      <c r="AI269" s="5">
        <v>6</v>
      </c>
      <c r="AJ269" s="343" t="str">
        <f t="shared" si="46"/>
        <v>OK</v>
      </c>
      <c r="AK269" s="343" t="str">
        <f t="shared" si="47"/>
        <v>OK</v>
      </c>
      <c r="AL269" s="337" t="str">
        <f t="shared" si="48"/>
        <v>OK</v>
      </c>
    </row>
    <row r="270" spans="1:38" ht="10.15" customHeight="1">
      <c r="B270" s="15"/>
      <c r="D270" s="314">
        <v>7</v>
      </c>
      <c r="E270" s="256" t="s">
        <v>498</v>
      </c>
      <c r="F270" s="347"/>
      <c r="G270" s="431"/>
      <c r="H270" s="431"/>
      <c r="I270" s="313"/>
      <c r="K270" s="178" t="str">
        <f>IF(AND(G270&lt;&gt;0,I270=0),"ERROR",IF(ISERROR(G270/I270),"OK",IF(AND(G270/I270&lt;=Index!$G$136,G270/I270&gt;=Index!$F$136),"OK","ERROR")))</f>
        <v>OK</v>
      </c>
      <c r="M270" s="431"/>
      <c r="N270" s="431"/>
      <c r="O270" s="434">
        <f t="shared" si="42"/>
        <v>0</v>
      </c>
      <c r="P270" s="431"/>
      <c r="Q270" s="431"/>
      <c r="R270" s="434">
        <f t="shared" si="43"/>
        <v>0</v>
      </c>
      <c r="S270" s="313"/>
      <c r="U270" s="178" t="str">
        <f>IF(AND(O270&lt;&gt;0,S270=0),"ERROR",IF(ISERROR(O270/S270),"OK",IF(AND(O270/S270&lt;=Index!$G$136,O270/S270&gt;=Index!$F$136),"OK","ERROR")))</f>
        <v>OK</v>
      </c>
      <c r="W270" s="431"/>
      <c r="X270" s="431"/>
      <c r="Y270" s="434">
        <f t="shared" si="44"/>
        <v>0</v>
      </c>
      <c r="Z270" s="431"/>
      <c r="AA270" s="431"/>
      <c r="AB270" s="434">
        <f t="shared" si="45"/>
        <v>0</v>
      </c>
      <c r="AC270" s="313"/>
      <c r="AE270" s="178" t="str">
        <f>IF(AND(Y270&lt;&gt;0,AC270=0),"ERROR",IF(ISERROR(Y270/AC270),"OK",IF(AND(Y270/AC270&lt;=Index!$G$136,Y270/AC270&gt;=Index!$F$136),"OK","ERROR")))</f>
        <v>OK</v>
      </c>
      <c r="AF270" s="16"/>
      <c r="AI270" s="5">
        <v>7</v>
      </c>
      <c r="AJ270" s="343" t="str">
        <f t="shared" si="46"/>
        <v>OK</v>
      </c>
      <c r="AK270" s="343" t="str">
        <f t="shared" si="47"/>
        <v>OK</v>
      </c>
      <c r="AL270" s="337" t="str">
        <f t="shared" si="48"/>
        <v>OK</v>
      </c>
    </row>
    <row r="271" spans="1:38" ht="10.15" customHeight="1">
      <c r="B271" s="15"/>
      <c r="D271" s="314">
        <v>8</v>
      </c>
      <c r="E271" s="256" t="s">
        <v>499</v>
      </c>
      <c r="F271" s="347"/>
      <c r="G271" s="431"/>
      <c r="H271" s="431"/>
      <c r="I271" s="313"/>
      <c r="K271" s="178" t="str">
        <f>IF(AND(G271&lt;&gt;0,I271=0),"ERROR",IF(ISERROR(G271/I271),"OK",IF(AND(G271/I271&lt;=Index!$G$137,G271/I271&gt;=Index!$F$137),"OK","ERROR")))</f>
        <v>OK</v>
      </c>
      <c r="M271" s="431"/>
      <c r="N271" s="431"/>
      <c r="O271" s="434">
        <f t="shared" si="42"/>
        <v>0</v>
      </c>
      <c r="P271" s="431"/>
      <c r="Q271" s="431"/>
      <c r="R271" s="434">
        <f t="shared" si="43"/>
        <v>0</v>
      </c>
      <c r="S271" s="313"/>
      <c r="U271" s="178" t="str">
        <f>IF(AND(O271&lt;&gt;0,S271=0),"ERROR",IF(ISERROR(O271/S271),"OK",IF(AND(O271/S271&lt;=Index!$G$137,O271/S271&gt;=Index!$F$137),"OK","ERROR")))</f>
        <v>OK</v>
      </c>
      <c r="W271" s="431"/>
      <c r="X271" s="431"/>
      <c r="Y271" s="434">
        <f t="shared" si="44"/>
        <v>0</v>
      </c>
      <c r="Z271" s="431"/>
      <c r="AA271" s="431"/>
      <c r="AB271" s="434">
        <f t="shared" si="45"/>
        <v>0</v>
      </c>
      <c r="AC271" s="313"/>
      <c r="AE271" s="178" t="str">
        <f>IF(AND(Y271&lt;&gt;0,AC271=0),"ERROR",IF(ISERROR(Y271/AC271),"OK",IF(AND(Y271/AC271&lt;=Index!$G$137,Y271/AC271&gt;=Index!$F$137),"OK","ERROR")))</f>
        <v>OK</v>
      </c>
      <c r="AF271" s="16"/>
      <c r="AI271" s="5">
        <v>8</v>
      </c>
      <c r="AJ271" s="343" t="str">
        <f t="shared" si="46"/>
        <v>OK</v>
      </c>
      <c r="AK271" s="343" t="str">
        <f t="shared" si="47"/>
        <v>OK</v>
      </c>
      <c r="AL271" s="337" t="str">
        <f t="shared" si="48"/>
        <v>OK</v>
      </c>
    </row>
    <row r="272" spans="1:38" ht="10.15" customHeight="1">
      <c r="B272" s="15"/>
      <c r="D272" s="314">
        <v>9</v>
      </c>
      <c r="E272" s="256" t="s">
        <v>500</v>
      </c>
      <c r="F272" s="347"/>
      <c r="G272" s="431"/>
      <c r="H272" s="431"/>
      <c r="I272" s="313"/>
      <c r="K272" s="178" t="str">
        <f>IF(AND(G272&lt;&gt;0,I272=0),"ERROR",IF(ISERROR(G272/I272),"OK",IF(AND(G272/I272&lt;=Index!$G$138,G272/I272&gt;=Index!$F$138),"OK","ERROR")))</f>
        <v>OK</v>
      </c>
      <c r="M272" s="431"/>
      <c r="N272" s="431"/>
      <c r="O272" s="434">
        <f t="shared" si="42"/>
        <v>0</v>
      </c>
      <c r="P272" s="431"/>
      <c r="Q272" s="431"/>
      <c r="R272" s="434">
        <f t="shared" si="43"/>
        <v>0</v>
      </c>
      <c r="S272" s="313"/>
      <c r="U272" s="178" t="str">
        <f>IF(AND(O272&lt;&gt;0,S272=0),"ERROR",IF(ISERROR(O272/S272),"OK",IF(AND(O272/S272&lt;=Index!$G$138,O272/S272&gt;=Index!$F$138),"OK","ERROR")))</f>
        <v>OK</v>
      </c>
      <c r="W272" s="431"/>
      <c r="X272" s="431"/>
      <c r="Y272" s="434">
        <f t="shared" si="44"/>
        <v>0</v>
      </c>
      <c r="Z272" s="431"/>
      <c r="AA272" s="431"/>
      <c r="AB272" s="434">
        <f t="shared" si="45"/>
        <v>0</v>
      </c>
      <c r="AC272" s="313"/>
      <c r="AE272" s="178" t="str">
        <f>IF(AND(Y272&lt;&gt;0,AC272=0),"ERROR",IF(ISERROR(Y272/AC272),"OK",IF(AND(Y272/AC272&lt;=Index!$G$138,Y272/AC272&gt;=Index!$F$138),"OK","ERROR")))</f>
        <v>OK</v>
      </c>
      <c r="AF272" s="16"/>
      <c r="AI272" s="5">
        <v>9</v>
      </c>
      <c r="AJ272" s="343" t="str">
        <f t="shared" si="46"/>
        <v>OK</v>
      </c>
      <c r="AK272" s="343" t="str">
        <f t="shared" si="47"/>
        <v>OK</v>
      </c>
      <c r="AL272" s="337" t="str">
        <f t="shared" si="48"/>
        <v>OK</v>
      </c>
    </row>
    <row r="273" spans="2:38" ht="10.15" customHeight="1">
      <c r="B273" s="15"/>
      <c r="D273" s="314">
        <v>10</v>
      </c>
      <c r="E273" s="256" t="s">
        <v>501</v>
      </c>
      <c r="G273" s="431"/>
      <c r="H273" s="431"/>
      <c r="I273" s="313"/>
      <c r="K273" s="178" t="str">
        <f>IF(AND(G273&lt;&gt;0,I273=0),"ERROR",IF(ISERROR(G273/I273),"OK",IF(AND(G273/I273&lt;=Index!$G$139,G273/I273&gt;=Index!$F$139),"OK","ERROR")))</f>
        <v>OK</v>
      </c>
      <c r="M273" s="431"/>
      <c r="N273" s="431"/>
      <c r="O273" s="434">
        <f t="shared" si="42"/>
        <v>0</v>
      </c>
      <c r="P273" s="431"/>
      <c r="Q273" s="431"/>
      <c r="R273" s="434">
        <f t="shared" si="43"/>
        <v>0</v>
      </c>
      <c r="S273" s="313"/>
      <c r="U273" s="178" t="str">
        <f>IF(AND(O273&lt;&gt;0,S273=0),"ERROR",IF(ISERROR(O273/S273),"OK",IF(AND(O273/S273&lt;=Index!$G$139,O273/S273&gt;=Index!$F$139),"OK","ERROR")))</f>
        <v>OK</v>
      </c>
      <c r="W273" s="431"/>
      <c r="X273" s="431"/>
      <c r="Y273" s="434">
        <f t="shared" si="44"/>
        <v>0</v>
      </c>
      <c r="Z273" s="431"/>
      <c r="AA273" s="431"/>
      <c r="AB273" s="434">
        <f t="shared" si="45"/>
        <v>0</v>
      </c>
      <c r="AC273" s="313"/>
      <c r="AE273" s="178" t="str">
        <f>IF(AND(Y273&lt;&gt;0,AC273=0),"ERROR",IF(ISERROR(Y273/AC273),"OK",IF(AND(Y273/AC273&lt;=Index!$G$139,Y273/AC273&gt;=Index!$F$139),"OK","ERROR")))</f>
        <v>OK</v>
      </c>
      <c r="AF273" s="16"/>
      <c r="AI273" s="5">
        <v>10</v>
      </c>
      <c r="AJ273" s="343" t="str">
        <f t="shared" si="46"/>
        <v>OK</v>
      </c>
      <c r="AK273" s="343" t="str">
        <f t="shared" si="47"/>
        <v>OK</v>
      </c>
      <c r="AL273" s="337" t="str">
        <f t="shared" si="48"/>
        <v>OK</v>
      </c>
    </row>
    <row r="274" spans="2:38" ht="10.15" customHeight="1">
      <c r="B274" s="15"/>
      <c r="D274" s="314">
        <v>11</v>
      </c>
      <c r="E274" s="256" t="s">
        <v>502</v>
      </c>
      <c r="G274" s="431"/>
      <c r="H274" s="431"/>
      <c r="I274" s="313"/>
      <c r="K274" s="178" t="str">
        <f>IF(AND(G274&lt;&gt;0,I274=0),"ERROR",IF(ISERROR(G274/I274),"OK",IF(AND(G274/I274&lt;=Index!$G$140,G274/I274&gt;=Index!$F$140),"OK","ERROR")))</f>
        <v>OK</v>
      </c>
      <c r="M274" s="431"/>
      <c r="N274" s="431"/>
      <c r="O274" s="434">
        <f t="shared" si="42"/>
        <v>0</v>
      </c>
      <c r="P274" s="431"/>
      <c r="Q274" s="431"/>
      <c r="R274" s="434">
        <f t="shared" si="43"/>
        <v>0</v>
      </c>
      <c r="S274" s="313"/>
      <c r="U274" s="178" t="str">
        <f>IF(AND(O274&lt;&gt;0,S274=0),"ERROR",IF(ISERROR(O274/S274),"OK",IF(AND(O274/S274&lt;=Index!$G$140,O274/S274&gt;=Index!$F$140),"OK","ERROR")))</f>
        <v>OK</v>
      </c>
      <c r="W274" s="431"/>
      <c r="X274" s="431"/>
      <c r="Y274" s="434">
        <f t="shared" si="44"/>
        <v>0</v>
      </c>
      <c r="Z274" s="431"/>
      <c r="AA274" s="431"/>
      <c r="AB274" s="434">
        <f t="shared" si="45"/>
        <v>0</v>
      </c>
      <c r="AC274" s="313"/>
      <c r="AE274" s="178" t="str">
        <f>IF(AND(Y274&lt;&gt;0,AC274=0),"ERROR",IF(ISERROR(Y274/AC274),"OK",IF(AND(Y274/AC274&lt;=Index!$G$140,Y274/AC274&gt;=Index!$F$140),"OK","ERROR")))</f>
        <v>OK</v>
      </c>
      <c r="AF274" s="16"/>
      <c r="AI274" s="5">
        <v>11</v>
      </c>
      <c r="AJ274" s="343" t="str">
        <f t="shared" si="46"/>
        <v>OK</v>
      </c>
      <c r="AK274" s="343" t="str">
        <f t="shared" si="47"/>
        <v>OK</v>
      </c>
      <c r="AL274" s="337" t="str">
        <f t="shared" si="48"/>
        <v>OK</v>
      </c>
    </row>
    <row r="275" spans="2:38" ht="10.15" customHeight="1">
      <c r="B275" s="15"/>
      <c r="D275" s="314">
        <v>12</v>
      </c>
      <c r="E275" s="256" t="s">
        <v>503</v>
      </c>
      <c r="G275" s="431"/>
      <c r="H275" s="431"/>
      <c r="I275" s="313"/>
      <c r="K275" s="178" t="str">
        <f>IF(AND(G275&lt;&gt;0,I275=0),"ERROR",IF(ISERROR(G275/I275),"OK",IF(AND(G275/I275&lt;=Index!$G$141,G275/I275&gt;=Index!$F$141),"OK","ERROR")))</f>
        <v>OK</v>
      </c>
      <c r="M275" s="431"/>
      <c r="N275" s="431"/>
      <c r="O275" s="434">
        <f t="shared" si="42"/>
        <v>0</v>
      </c>
      <c r="P275" s="431"/>
      <c r="Q275" s="431"/>
      <c r="R275" s="434">
        <f t="shared" si="43"/>
        <v>0</v>
      </c>
      <c r="S275" s="313"/>
      <c r="U275" s="178" t="str">
        <f>IF(AND(O275&lt;&gt;0,S275=0),"ERROR",IF(ISERROR(O275/S275),"OK",IF(AND(O275/S275&lt;=Index!$G$141,O275/S275&gt;=Index!$F$141),"OK","ERROR")))</f>
        <v>OK</v>
      </c>
      <c r="W275" s="431"/>
      <c r="X275" s="431"/>
      <c r="Y275" s="434">
        <f t="shared" si="44"/>
        <v>0</v>
      </c>
      <c r="Z275" s="431"/>
      <c r="AA275" s="431"/>
      <c r="AB275" s="434">
        <f t="shared" si="45"/>
        <v>0</v>
      </c>
      <c r="AC275" s="313"/>
      <c r="AE275" s="178" t="str">
        <f>IF(AND(Y275&lt;&gt;0,AC275=0),"ERROR",IF(ISERROR(Y275/AC275),"OK",IF(AND(Y275/AC275&lt;=Index!$G$141,Y275/AC275&gt;=Index!$F$141),"OK","ERROR")))</f>
        <v>OK</v>
      </c>
      <c r="AF275" s="16"/>
      <c r="AI275" s="5">
        <v>12</v>
      </c>
      <c r="AJ275" s="343" t="str">
        <f t="shared" si="46"/>
        <v>OK</v>
      </c>
      <c r="AK275" s="343" t="str">
        <f t="shared" si="47"/>
        <v>OK</v>
      </c>
      <c r="AL275" s="337" t="str">
        <f t="shared" si="48"/>
        <v>OK</v>
      </c>
    </row>
    <row r="276" spans="2:38" ht="10.15" customHeight="1">
      <c r="B276" s="15"/>
      <c r="D276" s="314">
        <v>13</v>
      </c>
      <c r="E276" s="256" t="s">
        <v>504</v>
      </c>
      <c r="G276" s="431"/>
      <c r="H276" s="431"/>
      <c r="I276" s="313"/>
      <c r="K276" s="178" t="str">
        <f>IF(AND(G276&lt;&gt;0,I276=0),"ERROR",IF(ISERROR(G276/I276),"OK",IF(AND(G276/I276&lt;=Index!$G$142,G276/I276&gt;=Index!$F$142),"OK","ERROR")))</f>
        <v>OK</v>
      </c>
      <c r="M276" s="431"/>
      <c r="N276" s="431"/>
      <c r="O276" s="434">
        <f t="shared" si="42"/>
        <v>0</v>
      </c>
      <c r="P276" s="431"/>
      <c r="Q276" s="431"/>
      <c r="R276" s="434">
        <f t="shared" si="43"/>
        <v>0</v>
      </c>
      <c r="S276" s="313"/>
      <c r="U276" s="178" t="str">
        <f>IF(AND(O276&lt;&gt;0,S276=0),"ERROR",IF(ISERROR(O276/S276),"OK",IF(AND(O276/S276&lt;=Index!$G$142,O276/S276&gt;=Index!$F$142),"OK","ERROR")))</f>
        <v>OK</v>
      </c>
      <c r="W276" s="431"/>
      <c r="X276" s="431"/>
      <c r="Y276" s="434">
        <f t="shared" si="44"/>
        <v>0</v>
      </c>
      <c r="Z276" s="431"/>
      <c r="AA276" s="431"/>
      <c r="AB276" s="434">
        <f t="shared" si="45"/>
        <v>0</v>
      </c>
      <c r="AC276" s="313"/>
      <c r="AE276" s="178" t="str">
        <f>IF(AND(Y276&lt;&gt;0,AC276=0),"ERROR",IF(ISERROR(Y276/AC276),"OK",IF(AND(Y276/AC276&lt;=Index!$G$142,Y276/AC276&gt;=Index!$F$142),"OK","ERROR")))</f>
        <v>OK</v>
      </c>
      <c r="AF276" s="16"/>
      <c r="AI276" s="5">
        <v>13</v>
      </c>
      <c r="AJ276" s="343" t="str">
        <f t="shared" si="46"/>
        <v>OK</v>
      </c>
      <c r="AK276" s="343" t="str">
        <f t="shared" si="47"/>
        <v>OK</v>
      </c>
      <c r="AL276" s="337" t="str">
        <f t="shared" si="48"/>
        <v>OK</v>
      </c>
    </row>
    <row r="277" spans="2:38" ht="10.15" customHeight="1">
      <c r="B277" s="15"/>
      <c r="D277" s="314">
        <v>14</v>
      </c>
      <c r="E277" s="256" t="s">
        <v>505</v>
      </c>
      <c r="G277" s="431"/>
      <c r="H277" s="431"/>
      <c r="I277" s="313"/>
      <c r="K277" s="178" t="str">
        <f>IF(AND(G277&lt;&gt;0,I277=0),"ERROR",IF(ISERROR(G277/I277),"OK",IF(AND(G277/I277&lt;=Index!$G$143,G277/I277&gt;=Index!$F$143),"OK","ERROR")))</f>
        <v>OK</v>
      </c>
      <c r="M277" s="431"/>
      <c r="N277" s="431"/>
      <c r="O277" s="434">
        <f t="shared" si="42"/>
        <v>0</v>
      </c>
      <c r="P277" s="431"/>
      <c r="Q277" s="431"/>
      <c r="R277" s="434">
        <f t="shared" si="43"/>
        <v>0</v>
      </c>
      <c r="S277" s="313"/>
      <c r="U277" s="178" t="str">
        <f>IF(AND(O277&lt;&gt;0,S277=0),"ERROR",IF(ISERROR(O277/S277),"OK",IF(AND(O277/S277&lt;=Index!$G$143,O277/S277&gt;=Index!$F$143),"OK","ERROR")))</f>
        <v>OK</v>
      </c>
      <c r="W277" s="431"/>
      <c r="X277" s="431"/>
      <c r="Y277" s="434">
        <f t="shared" si="44"/>
        <v>0</v>
      </c>
      <c r="Z277" s="431"/>
      <c r="AA277" s="431"/>
      <c r="AB277" s="434">
        <f t="shared" si="45"/>
        <v>0</v>
      </c>
      <c r="AC277" s="313"/>
      <c r="AE277" s="178" t="str">
        <f>IF(AND(Y277&lt;&gt;0,AC277=0),"ERROR",IF(ISERROR(Y277/AC277),"OK",IF(AND(Y277/AC277&lt;=Index!$G$143,Y277/AC277&gt;=Index!$F$143),"OK","ERROR")))</f>
        <v>OK</v>
      </c>
      <c r="AF277" s="16"/>
      <c r="AI277" s="5">
        <v>14</v>
      </c>
      <c r="AJ277" s="343" t="str">
        <f t="shared" si="46"/>
        <v>OK</v>
      </c>
      <c r="AK277" s="343" t="str">
        <f t="shared" si="47"/>
        <v>OK</v>
      </c>
      <c r="AL277" s="337" t="str">
        <f t="shared" si="48"/>
        <v>OK</v>
      </c>
    </row>
    <row r="278" spans="2:38" ht="10.15" customHeight="1">
      <c r="B278" s="15"/>
      <c r="D278" s="314">
        <v>15</v>
      </c>
      <c r="E278" s="256" t="s">
        <v>506</v>
      </c>
      <c r="G278" s="431"/>
      <c r="H278" s="431"/>
      <c r="I278" s="313"/>
      <c r="K278" s="178" t="str">
        <f>IF(AND(G278&lt;&gt;0,I278=0),"ERROR",IF(ISERROR(G278/I278),"OK",IF(AND(G278/I278&lt;=Index!$G$144,G278/I278&gt;=Index!$F$144),"OK","ERROR")))</f>
        <v>OK</v>
      </c>
      <c r="M278" s="431"/>
      <c r="N278" s="431"/>
      <c r="O278" s="434">
        <f t="shared" si="42"/>
        <v>0</v>
      </c>
      <c r="P278" s="431"/>
      <c r="Q278" s="431"/>
      <c r="R278" s="434">
        <f t="shared" si="43"/>
        <v>0</v>
      </c>
      <c r="S278" s="313"/>
      <c r="U278" s="178" t="str">
        <f>IF(AND(O278&lt;&gt;0,S278=0),"ERROR",IF(ISERROR(O278/S278),"OK",IF(AND(O278/S278&lt;=Index!$G$144,O278/S278&gt;=Index!$F$144),"OK","ERROR")))</f>
        <v>OK</v>
      </c>
      <c r="W278" s="431"/>
      <c r="X278" s="431"/>
      <c r="Y278" s="434">
        <f t="shared" si="44"/>
        <v>0</v>
      </c>
      <c r="Z278" s="431"/>
      <c r="AA278" s="431"/>
      <c r="AB278" s="434">
        <f t="shared" si="45"/>
        <v>0</v>
      </c>
      <c r="AC278" s="313"/>
      <c r="AE278" s="178" t="str">
        <f>IF(AND(Y278&lt;&gt;0,AC278=0),"ERROR",IF(ISERROR(Y278/AC278),"OK",IF(AND(Y278/AC278&lt;=Index!$G$144,Y278/AC278&gt;=Index!$F$144),"OK","ERROR")))</f>
        <v>OK</v>
      </c>
      <c r="AF278" s="16"/>
      <c r="AI278" s="5">
        <v>15</v>
      </c>
      <c r="AJ278" s="343" t="str">
        <f t="shared" si="46"/>
        <v>OK</v>
      </c>
      <c r="AK278" s="343" t="str">
        <f t="shared" si="47"/>
        <v>OK</v>
      </c>
      <c r="AL278" s="337" t="str">
        <f t="shared" si="48"/>
        <v>OK</v>
      </c>
    </row>
    <row r="279" spans="2:38" ht="10.15" customHeight="1">
      <c r="B279" s="15"/>
      <c r="D279" s="314">
        <v>16</v>
      </c>
      <c r="E279" s="256" t="s">
        <v>507</v>
      </c>
      <c r="G279" s="431"/>
      <c r="H279" s="431"/>
      <c r="I279" s="313"/>
      <c r="K279" s="178" t="str">
        <f>IF(AND(G279&lt;&gt;0,I279=0),"ERROR",IF(ISERROR(G279/I279),"OK",IF(AND(G279/I279&lt;=Index!$G$145,G279/I279&gt;=Index!$F$145),"OK","ERROR")))</f>
        <v>OK</v>
      </c>
      <c r="M279" s="431"/>
      <c r="N279" s="431"/>
      <c r="O279" s="434">
        <f t="shared" si="42"/>
        <v>0</v>
      </c>
      <c r="P279" s="431"/>
      <c r="Q279" s="431"/>
      <c r="R279" s="434">
        <f t="shared" si="43"/>
        <v>0</v>
      </c>
      <c r="S279" s="313"/>
      <c r="U279" s="178" t="str">
        <f>IF(AND(O279&lt;&gt;0,S279=0),"ERROR",IF(ISERROR(O279/S279),"OK",IF(AND(O279/S279&lt;=Index!$G$145,O279/S279&gt;=Index!$F$145),"OK","ERROR")))</f>
        <v>OK</v>
      </c>
      <c r="W279" s="431"/>
      <c r="X279" s="431"/>
      <c r="Y279" s="434">
        <f t="shared" si="44"/>
        <v>0</v>
      </c>
      <c r="Z279" s="431"/>
      <c r="AA279" s="431"/>
      <c r="AB279" s="434">
        <f t="shared" si="45"/>
        <v>0</v>
      </c>
      <c r="AC279" s="313"/>
      <c r="AE279" s="178" t="str">
        <f>IF(AND(Y279&lt;&gt;0,AC279=0),"ERROR",IF(ISERROR(Y279/AC279),"OK",IF(AND(Y279/AC279&lt;=Index!$G$145,Y279/AC279&gt;=Index!$F$145),"OK","ERROR")))</f>
        <v>OK</v>
      </c>
      <c r="AF279" s="16"/>
      <c r="AI279" s="5">
        <v>16</v>
      </c>
      <c r="AJ279" s="343" t="str">
        <f t="shared" si="46"/>
        <v>OK</v>
      </c>
      <c r="AK279" s="343" t="str">
        <f t="shared" si="47"/>
        <v>OK</v>
      </c>
      <c r="AL279" s="337" t="str">
        <f t="shared" si="48"/>
        <v>OK</v>
      </c>
    </row>
    <row r="280" spans="2:38" ht="10.15" customHeight="1">
      <c r="B280" s="15"/>
      <c r="D280" s="314">
        <v>17</v>
      </c>
      <c r="E280" s="256" t="s">
        <v>508</v>
      </c>
      <c r="G280" s="431"/>
      <c r="H280" s="431"/>
      <c r="I280" s="313"/>
      <c r="K280" s="178" t="str">
        <f>IF(AND(G280&lt;&gt;0,I280=0),"ERROR",IF(ISERROR(G280/I280),"OK",IF(AND(G280/I280&lt;=Index!$G$146,G280/I280&gt;=Index!$F$146),"OK","ERROR")))</f>
        <v>OK</v>
      </c>
      <c r="M280" s="431"/>
      <c r="N280" s="431"/>
      <c r="O280" s="434">
        <f t="shared" si="42"/>
        <v>0</v>
      </c>
      <c r="P280" s="431"/>
      <c r="Q280" s="431"/>
      <c r="R280" s="434">
        <f t="shared" si="43"/>
        <v>0</v>
      </c>
      <c r="S280" s="313"/>
      <c r="U280" s="178" t="str">
        <f>IF(AND(O280&lt;&gt;0,S280=0),"ERROR",IF(ISERROR(O280/S280),"OK",IF(AND(O280/S280&lt;=Index!$G$146,O280/S280&gt;=Index!$F$146),"OK","ERROR")))</f>
        <v>OK</v>
      </c>
      <c r="W280" s="431"/>
      <c r="X280" s="431"/>
      <c r="Y280" s="434">
        <f t="shared" si="44"/>
        <v>0</v>
      </c>
      <c r="Z280" s="431"/>
      <c r="AA280" s="431"/>
      <c r="AB280" s="434">
        <f t="shared" si="45"/>
        <v>0</v>
      </c>
      <c r="AC280" s="313"/>
      <c r="AE280" s="178" t="str">
        <f>IF(AND(Y280&lt;&gt;0,AC280=0),"ERROR",IF(ISERROR(Y280/AC280),"OK",IF(AND(Y280/AC280&lt;=Index!$G$146,Y280/AC280&gt;=Index!$F$146),"OK","ERROR")))</f>
        <v>OK</v>
      </c>
      <c r="AF280" s="16"/>
      <c r="AI280" s="5">
        <v>17</v>
      </c>
      <c r="AJ280" s="343" t="str">
        <f t="shared" si="46"/>
        <v>OK</v>
      </c>
      <c r="AK280" s="343" t="str">
        <f t="shared" si="47"/>
        <v>OK</v>
      </c>
      <c r="AL280" s="337" t="str">
        <f t="shared" si="48"/>
        <v>OK</v>
      </c>
    </row>
    <row r="281" spans="2:38" ht="10.15" customHeight="1">
      <c r="B281" s="15"/>
      <c r="D281" s="314">
        <v>18</v>
      </c>
      <c r="E281" s="256" t="s">
        <v>509</v>
      </c>
      <c r="G281" s="431"/>
      <c r="H281" s="431"/>
      <c r="I281" s="313"/>
      <c r="K281" s="178" t="str">
        <f>IF(AND(G281&lt;&gt;0,I281=0),"ERROR",IF(ISERROR(G281/I281),"OK",IF(AND(G281/I281&lt;=Index!$G$147,G281/I281&gt;=Index!$F$147),"OK","ERROR")))</f>
        <v>OK</v>
      </c>
      <c r="M281" s="431"/>
      <c r="N281" s="431"/>
      <c r="O281" s="434">
        <f t="shared" si="42"/>
        <v>0</v>
      </c>
      <c r="P281" s="431"/>
      <c r="Q281" s="431"/>
      <c r="R281" s="434">
        <f t="shared" si="43"/>
        <v>0</v>
      </c>
      <c r="S281" s="313"/>
      <c r="U281" s="178" t="str">
        <f>IF(AND(O281&lt;&gt;0,S281=0),"ERROR",IF(ISERROR(O281/S281),"OK",IF(AND(O281/S281&lt;=Index!$G$147,O281/S281&gt;=Index!$F$147),"OK","ERROR")))</f>
        <v>OK</v>
      </c>
      <c r="W281" s="431"/>
      <c r="X281" s="431"/>
      <c r="Y281" s="434">
        <f t="shared" si="44"/>
        <v>0</v>
      </c>
      <c r="Z281" s="431"/>
      <c r="AA281" s="431"/>
      <c r="AB281" s="434">
        <f t="shared" si="45"/>
        <v>0</v>
      </c>
      <c r="AC281" s="313"/>
      <c r="AE281" s="178" t="str">
        <f>IF(AND(Y281&lt;&gt;0,AC281=0),"ERROR",IF(ISERROR(Y281/AC281),"OK",IF(AND(Y281/AC281&lt;=Index!$G$147,Y281/AC281&gt;=Index!$F$147),"OK","ERROR")))</f>
        <v>OK</v>
      </c>
      <c r="AF281" s="16"/>
      <c r="AI281" s="5">
        <v>18</v>
      </c>
      <c r="AJ281" s="343" t="str">
        <f t="shared" si="46"/>
        <v>OK</v>
      </c>
      <c r="AK281" s="343" t="str">
        <f t="shared" si="47"/>
        <v>OK</v>
      </c>
      <c r="AL281" s="337" t="str">
        <f t="shared" si="48"/>
        <v>OK</v>
      </c>
    </row>
    <row r="282" spans="2:38" ht="10.15" customHeight="1">
      <c r="B282" s="15"/>
      <c r="D282" s="314">
        <v>19</v>
      </c>
      <c r="E282" s="256" t="s">
        <v>510</v>
      </c>
      <c r="G282" s="431"/>
      <c r="H282" s="431"/>
      <c r="I282" s="313"/>
      <c r="K282" s="178" t="str">
        <f>IF(AND(G282&lt;&gt;0,I282=0),"ERROR",IF(ISERROR(G282/I282),"OK",IF(AND(G282/I282&lt;=Index!$G$148,G282/I282&gt;=Index!$F$148),"OK","ERROR")))</f>
        <v>OK</v>
      </c>
      <c r="M282" s="431"/>
      <c r="N282" s="431"/>
      <c r="O282" s="434">
        <f t="shared" si="42"/>
        <v>0</v>
      </c>
      <c r="P282" s="431"/>
      <c r="Q282" s="431"/>
      <c r="R282" s="434">
        <f t="shared" si="43"/>
        <v>0</v>
      </c>
      <c r="S282" s="313"/>
      <c r="U282" s="178" t="str">
        <f>IF(AND(O282&lt;&gt;0,S282=0),"ERROR",IF(ISERROR(O282/S282),"OK",IF(AND(O282/S282&lt;=Index!$G$148,O282/S282&gt;=Index!$F$148),"OK","ERROR")))</f>
        <v>OK</v>
      </c>
      <c r="W282" s="431"/>
      <c r="X282" s="431"/>
      <c r="Y282" s="434">
        <f t="shared" si="44"/>
        <v>0</v>
      </c>
      <c r="Z282" s="431"/>
      <c r="AA282" s="431"/>
      <c r="AB282" s="434">
        <f t="shared" si="45"/>
        <v>0</v>
      </c>
      <c r="AC282" s="313"/>
      <c r="AE282" s="178" t="str">
        <f>IF(AND(Y282&lt;&gt;0,AC282=0),"ERROR",IF(ISERROR(Y282/AC282),"OK",IF(AND(Y282/AC282&lt;=Index!$G$148,Y282/AC282&gt;=Index!$F$148),"OK","ERROR")))</f>
        <v>OK</v>
      </c>
      <c r="AF282" s="16"/>
      <c r="AI282" s="5">
        <v>19</v>
      </c>
      <c r="AJ282" s="343" t="str">
        <f t="shared" si="46"/>
        <v>OK</v>
      </c>
      <c r="AK282" s="343" t="str">
        <f t="shared" si="47"/>
        <v>OK</v>
      </c>
      <c r="AL282" s="337" t="str">
        <f t="shared" si="48"/>
        <v>OK</v>
      </c>
    </row>
    <row r="283" spans="2:38" ht="10.15" customHeight="1">
      <c r="B283" s="15"/>
      <c r="D283" s="314">
        <v>20</v>
      </c>
      <c r="E283" s="256" t="s">
        <v>511</v>
      </c>
      <c r="G283" s="431"/>
      <c r="H283" s="431"/>
      <c r="I283" s="313"/>
      <c r="K283" s="178" t="str">
        <f>IF(AND(G283&lt;&gt;0,I283=0),"ERROR",IF(ISERROR(G283/I283),"OK",IF(AND(G283/I283&lt;=Index!$G$149,G283/I283&gt;=Index!$F$149),"OK","ERROR")))</f>
        <v>OK</v>
      </c>
      <c r="M283" s="431"/>
      <c r="N283" s="431"/>
      <c r="O283" s="434">
        <f t="shared" si="42"/>
        <v>0</v>
      </c>
      <c r="P283" s="431"/>
      <c r="Q283" s="431"/>
      <c r="R283" s="434">
        <f t="shared" si="43"/>
        <v>0</v>
      </c>
      <c r="S283" s="313"/>
      <c r="U283" s="178" t="str">
        <f>IF(AND(O283&lt;&gt;0,S283=0),"ERROR",IF(ISERROR(O283/S283),"OK",IF(AND(O283/S283&lt;=Index!$G$149,O283/S283&gt;=Index!$F$149),"OK","ERROR")))</f>
        <v>OK</v>
      </c>
      <c r="W283" s="431"/>
      <c r="X283" s="431"/>
      <c r="Y283" s="434">
        <f t="shared" si="44"/>
        <v>0</v>
      </c>
      <c r="Z283" s="431"/>
      <c r="AA283" s="431"/>
      <c r="AB283" s="434">
        <f t="shared" si="45"/>
        <v>0</v>
      </c>
      <c r="AC283" s="313"/>
      <c r="AE283" s="178" t="str">
        <f>IF(AND(Y283&lt;&gt;0,AC283=0),"ERROR",IF(ISERROR(Y283/AC283),"OK",IF(AND(Y283/AC283&lt;=Index!$G$149,Y283/AC283&gt;=Index!$F$149),"OK","ERROR")))</f>
        <v>OK</v>
      </c>
      <c r="AF283" s="16"/>
      <c r="AI283" s="5">
        <v>20</v>
      </c>
      <c r="AJ283" s="343" t="str">
        <f t="shared" si="46"/>
        <v>OK</v>
      </c>
      <c r="AK283" s="343" t="str">
        <f t="shared" si="47"/>
        <v>OK</v>
      </c>
      <c r="AL283" s="337" t="str">
        <f t="shared" si="48"/>
        <v>OK</v>
      </c>
    </row>
    <row r="284" spans="2:38" ht="10.15" customHeight="1">
      <c r="B284" s="15"/>
      <c r="D284" s="314">
        <v>21</v>
      </c>
      <c r="E284" s="256" t="s">
        <v>512</v>
      </c>
      <c r="G284" s="431"/>
      <c r="H284" s="431"/>
      <c r="I284" s="313"/>
      <c r="K284" s="178" t="str">
        <f>IF(AND(G284&lt;&gt;0,I284=0),"ERROR",IF(ISERROR(G284/I284),"OK",IF(AND(G284/I284&lt;=Index!$G$150,G284/I284&gt;=Index!$F$150),"OK","ERROR")))</f>
        <v>OK</v>
      </c>
      <c r="M284" s="431"/>
      <c r="N284" s="431"/>
      <c r="O284" s="434">
        <f t="shared" si="42"/>
        <v>0</v>
      </c>
      <c r="P284" s="431"/>
      <c r="Q284" s="431"/>
      <c r="R284" s="434">
        <f t="shared" si="43"/>
        <v>0</v>
      </c>
      <c r="S284" s="313"/>
      <c r="U284" s="178" t="str">
        <f>IF(AND(O284&lt;&gt;0,S284=0),"ERROR",IF(ISERROR(O284/S284),"OK",IF(AND(O284/S284&lt;=Index!$G$150,O284/S284&gt;=Index!$F$150),"OK","ERROR")))</f>
        <v>OK</v>
      </c>
      <c r="W284" s="431"/>
      <c r="X284" s="431"/>
      <c r="Y284" s="434">
        <f t="shared" si="44"/>
        <v>0</v>
      </c>
      <c r="Z284" s="431"/>
      <c r="AA284" s="431"/>
      <c r="AB284" s="434">
        <f t="shared" si="45"/>
        <v>0</v>
      </c>
      <c r="AC284" s="313"/>
      <c r="AE284" s="178" t="str">
        <f>IF(AND(Y284&lt;&gt;0,AC284=0),"ERROR",IF(ISERROR(Y284/AC284),"OK",IF(AND(Y284/AC284&lt;=Index!$G$150,Y284/AC284&gt;=Index!$F$150),"OK","ERROR")))</f>
        <v>OK</v>
      </c>
      <c r="AF284" s="16"/>
      <c r="AI284" s="5">
        <v>21</v>
      </c>
      <c r="AJ284" s="343" t="str">
        <f t="shared" si="46"/>
        <v>OK</v>
      </c>
      <c r="AK284" s="343" t="str">
        <f t="shared" si="47"/>
        <v>OK</v>
      </c>
      <c r="AL284" s="337" t="str">
        <f t="shared" si="48"/>
        <v>OK</v>
      </c>
    </row>
    <row r="285" spans="2:38" ht="10.15" customHeight="1">
      <c r="B285" s="15"/>
      <c r="D285" s="314">
        <v>22</v>
      </c>
      <c r="E285" s="256" t="s">
        <v>513</v>
      </c>
      <c r="G285" s="431"/>
      <c r="H285" s="431"/>
      <c r="I285" s="313"/>
      <c r="K285" s="178" t="str">
        <f>IF(AND(G285&lt;&gt;0,I285=0),"ERROR",IF(ISERROR(G285/I285),"OK",IF(AND(G285/I285&lt;=Index!$G$151,G285/I285&gt;=Index!$F$151),"OK","ERROR")))</f>
        <v>OK</v>
      </c>
      <c r="M285" s="431"/>
      <c r="N285" s="431"/>
      <c r="O285" s="434">
        <f t="shared" si="42"/>
        <v>0</v>
      </c>
      <c r="P285" s="431"/>
      <c r="Q285" s="431"/>
      <c r="R285" s="434">
        <f t="shared" si="43"/>
        <v>0</v>
      </c>
      <c r="S285" s="313"/>
      <c r="U285" s="178" t="str">
        <f>IF(AND(O285&lt;&gt;0,S285=0),"ERROR",IF(ISERROR(O285/S285),"OK",IF(AND(O285/S285&lt;=Index!$G$151,O285/S285&gt;=Index!$F$151),"OK","ERROR")))</f>
        <v>OK</v>
      </c>
      <c r="W285" s="431"/>
      <c r="X285" s="431"/>
      <c r="Y285" s="434">
        <f t="shared" si="44"/>
        <v>0</v>
      </c>
      <c r="Z285" s="431"/>
      <c r="AA285" s="431"/>
      <c r="AB285" s="434">
        <f t="shared" si="45"/>
        <v>0</v>
      </c>
      <c r="AC285" s="313"/>
      <c r="AE285" s="178" t="str">
        <f>IF(AND(Y285&lt;&gt;0,AC285=0),"ERROR",IF(ISERROR(Y285/AC285),"OK",IF(AND(Y285/AC285&lt;=Index!$G$151,Y285/AC285&gt;=Index!$F$151),"OK","ERROR")))</f>
        <v>OK</v>
      </c>
      <c r="AF285" s="16"/>
      <c r="AI285" s="5">
        <v>22</v>
      </c>
      <c r="AJ285" s="343" t="str">
        <f t="shared" si="46"/>
        <v>OK</v>
      </c>
      <c r="AK285" s="343" t="str">
        <f t="shared" si="47"/>
        <v>OK</v>
      </c>
      <c r="AL285" s="337" t="str">
        <f t="shared" si="48"/>
        <v>OK</v>
      </c>
    </row>
    <row r="286" spans="2:38" ht="10.15" customHeight="1">
      <c r="B286" s="15"/>
      <c r="D286" s="312">
        <v>23</v>
      </c>
      <c r="E286" s="254" t="s">
        <v>514</v>
      </c>
      <c r="G286" s="432"/>
      <c r="H286" s="432"/>
      <c r="I286" s="311"/>
      <c r="K286" s="180" t="str">
        <f>IF(AND(G286&lt;&gt;0,I286=0),"ERROR",IF(ISERROR(G286/I286),"OK",IF(G286/I286&gt;=Index!$F$152,"OK","ERROR")))</f>
        <v>OK</v>
      </c>
      <c r="M286" s="432"/>
      <c r="N286" s="432"/>
      <c r="O286" s="435">
        <f t="shared" si="42"/>
        <v>0</v>
      </c>
      <c r="P286" s="432"/>
      <c r="Q286" s="432"/>
      <c r="R286" s="435">
        <f t="shared" si="43"/>
        <v>0</v>
      </c>
      <c r="S286" s="311"/>
      <c r="U286" s="180" t="str">
        <f>IF(AND(O286&lt;&gt;0,S286=0),"ERROR",IF(ISERROR(O286/S286),"OK",IF(O286/S286&gt;=Index!$F$152,"OK","ERROR")))</f>
        <v>OK</v>
      </c>
      <c r="W286" s="432"/>
      <c r="X286" s="432"/>
      <c r="Y286" s="435">
        <f t="shared" si="44"/>
        <v>0</v>
      </c>
      <c r="Z286" s="432"/>
      <c r="AA286" s="432"/>
      <c r="AB286" s="435">
        <f t="shared" si="45"/>
        <v>0</v>
      </c>
      <c r="AC286" s="311"/>
      <c r="AE286" s="180" t="str">
        <f>IF(AND(Y286&lt;&gt;0,AC286=0),"ERROR",IF(ISERROR(Y286/AC286),"OK",IF(Y286/AC286&gt;=Index!$F$152,"OK","ERROR")))</f>
        <v>OK</v>
      </c>
      <c r="AF286" s="16"/>
      <c r="AI286" s="5">
        <v>23</v>
      </c>
      <c r="AJ286" s="343" t="str">
        <f t="shared" si="46"/>
        <v>OK</v>
      </c>
      <c r="AK286" s="343" t="str">
        <f t="shared" si="47"/>
        <v>OK</v>
      </c>
      <c r="AL286" s="337" t="str">
        <f t="shared" si="48"/>
        <v>OK</v>
      </c>
    </row>
    <row r="287" spans="2:38" ht="10.15" customHeight="1">
      <c r="B287" s="15"/>
      <c r="D287" s="310" t="s">
        <v>86</v>
      </c>
      <c r="E287" s="250" t="s">
        <v>401</v>
      </c>
      <c r="G287" s="433">
        <f>SUM(G263:G286)</f>
        <v>0</v>
      </c>
      <c r="H287" s="433">
        <f>SUM(H263:H286)</f>
        <v>0</v>
      </c>
      <c r="I287" s="372">
        <f>SUM(I263:I286)</f>
        <v>0</v>
      </c>
      <c r="M287" s="433">
        <f>SUM(M263:M286)</f>
        <v>0</v>
      </c>
      <c r="N287" s="433">
        <f>SUM(N263:N286)</f>
        <v>0</v>
      </c>
      <c r="O287" s="433">
        <f t="shared" si="42"/>
        <v>0</v>
      </c>
      <c r="P287" s="433">
        <f>SUM(P263:P286)</f>
        <v>0</v>
      </c>
      <c r="Q287" s="433">
        <f>SUM(Q263:Q286)</f>
        <v>0</v>
      </c>
      <c r="R287" s="433">
        <f t="shared" si="43"/>
        <v>0</v>
      </c>
      <c r="S287" s="372">
        <f>SUM(S263:S286)</f>
        <v>0</v>
      </c>
      <c r="W287" s="433">
        <f>SUM(W263:W286)</f>
        <v>0</v>
      </c>
      <c r="X287" s="433">
        <f>SUM(X263:X286)</f>
        <v>0</v>
      </c>
      <c r="Y287" s="433">
        <f t="shared" si="44"/>
        <v>0</v>
      </c>
      <c r="Z287" s="433">
        <f>SUM(Z263:Z286)</f>
        <v>0</v>
      </c>
      <c r="AA287" s="433">
        <f>SUM(AA263:AA286)</f>
        <v>0</v>
      </c>
      <c r="AB287" s="433">
        <f t="shared" si="45"/>
        <v>0</v>
      </c>
      <c r="AC287" s="372">
        <f>SUM(AC263:AC286)</f>
        <v>0</v>
      </c>
      <c r="AF287" s="16"/>
    </row>
    <row r="288" spans="2:38" ht="10.15" customHeight="1">
      <c r="B288" s="15"/>
      <c r="D288" s="8"/>
      <c r="E288" s="8"/>
      <c r="G288" s="374"/>
      <c r="H288" s="374"/>
      <c r="I288" s="375"/>
      <c r="M288" s="374"/>
      <c r="N288" s="374"/>
      <c r="O288" s="374"/>
      <c r="P288" s="374"/>
      <c r="Q288" s="374"/>
      <c r="R288" s="374"/>
      <c r="S288" s="375"/>
      <c r="W288" s="374"/>
      <c r="X288" s="374"/>
      <c r="Y288" s="374"/>
      <c r="Z288" s="374"/>
      <c r="AA288" s="374"/>
      <c r="AB288" s="374"/>
      <c r="AC288" s="375"/>
      <c r="AF288" s="16"/>
    </row>
    <row r="289" spans="1:40" ht="10.15" customHeight="1">
      <c r="B289" s="15"/>
      <c r="D289" s="309" t="s">
        <v>515</v>
      </c>
      <c r="E289" s="308"/>
      <c r="G289" s="307" t="str">
        <f>IF(ABS(G287-G1_Overall!G97)&lt;1,"OK","ERROR")</f>
        <v>OK</v>
      </c>
      <c r="H289" s="307" t="str">
        <f>IF(ABS(H287-G1_Overall!H97)&lt;1,"OK","ERROR")</f>
        <v>OK</v>
      </c>
      <c r="I289" s="306"/>
      <c r="M289" s="306"/>
      <c r="N289" s="307" t="str">
        <f>IF(ABS(N287-G1_Overall!G97)&lt;1,"OK","ERROR")</f>
        <v>OK</v>
      </c>
      <c r="O289" s="306"/>
      <c r="P289" s="306"/>
      <c r="Q289" s="307" t="str">
        <f>IF(ABS(Q287-G1_Overall!H97)&lt;1,"OK","ERROR")</f>
        <v>OK</v>
      </c>
      <c r="R289" s="306"/>
      <c r="S289" s="306"/>
      <c r="W289" s="304"/>
      <c r="X289" s="305"/>
      <c r="Y289" s="304"/>
      <c r="Z289" s="304"/>
      <c r="AA289" s="305"/>
      <c r="AB289" s="304"/>
      <c r="AC289" s="304"/>
      <c r="AF289" s="16"/>
      <c r="AI289" s="373" t="s">
        <v>516</v>
      </c>
      <c r="AJ289" s="343" t="str">
        <f>G289</f>
        <v>OK</v>
      </c>
      <c r="AK289" s="343" t="str">
        <f>H289</f>
        <v>OK</v>
      </c>
      <c r="AL289" s="343" t="str">
        <f>N289</f>
        <v>OK</v>
      </c>
      <c r="AM289" s="343" t="str">
        <f>Q289</f>
        <v>OK</v>
      </c>
    </row>
    <row r="290" spans="1:40" ht="10.15" customHeight="1">
      <c r="B290" s="15"/>
      <c r="D290" s="309" t="s">
        <v>567</v>
      </c>
      <c r="E290" s="308"/>
      <c r="G290" s="305"/>
      <c r="H290" s="305"/>
      <c r="I290" s="304"/>
      <c r="M290" s="306"/>
      <c r="N290" s="307" t="str">
        <f>IF(G287=N287,"OK","ERROR")</f>
        <v>OK</v>
      </c>
      <c r="O290" s="306"/>
      <c r="P290" s="306"/>
      <c r="Q290" s="307" t="str">
        <f>IF(H287=Q287,"OK","ERROR")</f>
        <v>OK</v>
      </c>
      <c r="R290" s="307" t="str">
        <f>IF(O287&gt;=R287,"OK","ERROR")</f>
        <v>OK</v>
      </c>
      <c r="S290" s="307" t="str">
        <f>IF(I287=S287,"OK","ERROR")</f>
        <v>OK</v>
      </c>
      <c r="W290" s="304"/>
      <c r="X290" s="305"/>
      <c r="Y290" s="304"/>
      <c r="Z290" s="304"/>
      <c r="AA290" s="305"/>
      <c r="AB290" s="304"/>
      <c r="AC290" s="304"/>
      <c r="AF290" s="16"/>
      <c r="AI290" s="373" t="s">
        <v>568</v>
      </c>
      <c r="AJ290" s="343" t="str">
        <f>N290</f>
        <v>OK</v>
      </c>
      <c r="AK290" s="343" t="str">
        <f>Q290</f>
        <v>OK</v>
      </c>
      <c r="AL290" s="343" t="str">
        <f>R290</f>
        <v>OK</v>
      </c>
      <c r="AM290" s="343" t="str">
        <f>S290</f>
        <v>OK</v>
      </c>
    </row>
    <row r="291" spans="1:40" ht="10.15" customHeight="1">
      <c r="B291" s="15"/>
      <c r="D291" s="8"/>
      <c r="E291" s="8"/>
      <c r="G291" s="374"/>
      <c r="H291" s="374"/>
      <c r="I291" s="375"/>
      <c r="M291" s="374"/>
      <c r="N291" s="374"/>
      <c r="O291" s="374"/>
      <c r="P291" s="374"/>
      <c r="Q291" s="374"/>
      <c r="R291" s="374"/>
      <c r="S291" s="375"/>
      <c r="W291" s="374"/>
      <c r="X291" s="374"/>
      <c r="Y291" s="374"/>
      <c r="Z291" s="374"/>
      <c r="AA291" s="374"/>
      <c r="AB291" s="374"/>
      <c r="AC291" s="375"/>
      <c r="AF291" s="16"/>
    </row>
    <row r="292" spans="1:40" ht="10.15" customHeight="1">
      <c r="B292" s="15"/>
      <c r="C292" s="298">
        <v>8</v>
      </c>
      <c r="D292" s="299" t="s">
        <v>710</v>
      </c>
      <c r="E292" s="299"/>
      <c r="F292" s="299"/>
      <c r="G292" s="299"/>
      <c r="H292" s="298"/>
      <c r="I292" s="298"/>
      <c r="J292" s="298"/>
      <c r="K292" s="298"/>
      <c r="L292" s="298"/>
      <c r="M292" s="298"/>
      <c r="N292" s="298"/>
      <c r="O292" s="298"/>
      <c r="P292" s="298"/>
      <c r="Q292" s="298"/>
      <c r="R292" s="298"/>
      <c r="S292" s="298"/>
      <c r="T292" s="298"/>
      <c r="U292" s="298"/>
      <c r="V292" s="298"/>
      <c r="W292" s="298"/>
      <c r="X292" s="298"/>
      <c r="Y292" s="298"/>
      <c r="Z292" s="298"/>
      <c r="AA292" s="298"/>
      <c r="AB292" s="298"/>
      <c r="AC292" s="298"/>
      <c r="AD292" s="298"/>
      <c r="AE292" s="298"/>
      <c r="AF292" s="16"/>
      <c r="AG292" s="368"/>
      <c r="AH292" s="341"/>
      <c r="AI292" s="341"/>
      <c r="AJ292" s="341"/>
      <c r="AK292" s="341"/>
      <c r="AL292" s="341"/>
      <c r="AM292" s="341"/>
      <c r="AN292" s="341"/>
    </row>
    <row r="293" spans="1:40" ht="10.15" customHeight="1">
      <c r="B293" s="15"/>
      <c r="AF293" s="16"/>
    </row>
    <row r="294" spans="1:40" s="340" customFormat="1" ht="10.15" customHeight="1">
      <c r="A294" s="260"/>
      <c r="B294" s="262"/>
      <c r="C294" s="260"/>
      <c r="D294" s="260"/>
      <c r="E294" s="260"/>
      <c r="F294" s="260"/>
      <c r="G294" s="565" t="s">
        <v>613</v>
      </c>
      <c r="H294" s="566"/>
      <c r="I294" s="567"/>
      <c r="J294" s="302"/>
      <c r="K294" s="302"/>
      <c r="L294" s="302"/>
      <c r="M294" s="565" t="s">
        <v>614</v>
      </c>
      <c r="N294" s="566"/>
      <c r="O294" s="566"/>
      <c r="P294" s="566"/>
      <c r="Q294" s="566"/>
      <c r="R294" s="566"/>
      <c r="S294" s="567"/>
      <c r="T294" s="264"/>
      <c r="U294" s="264"/>
      <c r="V294" s="264"/>
      <c r="W294" s="565" t="s">
        <v>615</v>
      </c>
      <c r="X294" s="566"/>
      <c r="Y294" s="566"/>
      <c r="Z294" s="566"/>
      <c r="AA294" s="566"/>
      <c r="AB294" s="566"/>
      <c r="AC294" s="567"/>
      <c r="AD294" s="264"/>
      <c r="AE294" s="264"/>
      <c r="AF294" s="261"/>
      <c r="AG294" s="260"/>
    </row>
    <row r="295" spans="1:40" s="340" customFormat="1" ht="10.15" customHeight="1">
      <c r="A295" s="260"/>
      <c r="B295" s="262"/>
      <c r="C295" s="260"/>
      <c r="D295" s="260"/>
      <c r="E295" s="260"/>
      <c r="F295" s="260"/>
      <c r="G295" s="565" t="s">
        <v>604</v>
      </c>
      <c r="H295" s="566"/>
      <c r="I295" s="567"/>
      <c r="J295" s="323"/>
      <c r="K295" s="323"/>
      <c r="L295" s="323"/>
      <c r="M295" s="571" t="s">
        <v>604</v>
      </c>
      <c r="N295" s="599"/>
      <c r="O295" s="599"/>
      <c r="P295" s="599"/>
      <c r="Q295" s="599"/>
      <c r="R295" s="599"/>
      <c r="S295" s="572"/>
      <c r="T295" s="260"/>
      <c r="U295" s="260"/>
      <c r="V295" s="260"/>
      <c r="W295" s="571" t="s">
        <v>605</v>
      </c>
      <c r="X295" s="599"/>
      <c r="Y295" s="599"/>
      <c r="Z295" s="599"/>
      <c r="AA295" s="599"/>
      <c r="AB295" s="599"/>
      <c r="AC295" s="572"/>
      <c r="AD295" s="264"/>
      <c r="AE295" s="264"/>
      <c r="AF295" s="261"/>
      <c r="AG295" s="260"/>
    </row>
    <row r="296" spans="1:40" s="340" customFormat="1" ht="10.15" customHeight="1">
      <c r="A296" s="260"/>
      <c r="B296" s="262"/>
      <c r="C296" s="260"/>
      <c r="D296" s="322" t="s">
        <v>406</v>
      </c>
      <c r="E296" s="321" t="s">
        <v>525</v>
      </c>
      <c r="F296" s="260"/>
      <c r="G296" s="263">
        <v>1</v>
      </c>
      <c r="H296" s="263">
        <v>2</v>
      </c>
      <c r="I296" s="263">
        <v>3</v>
      </c>
      <c r="J296" s="260"/>
      <c r="K296" s="260"/>
      <c r="L296" s="260"/>
      <c r="M296" s="263">
        <v>4</v>
      </c>
      <c r="N296" s="263">
        <v>5</v>
      </c>
      <c r="O296" s="263">
        <v>6</v>
      </c>
      <c r="P296" s="263">
        <v>7</v>
      </c>
      <c r="Q296" s="263">
        <v>8</v>
      </c>
      <c r="R296" s="263">
        <v>9</v>
      </c>
      <c r="S296" s="263">
        <v>10</v>
      </c>
      <c r="T296" s="260"/>
      <c r="U296" s="260"/>
      <c r="V296" s="260"/>
      <c r="W296" s="263">
        <v>11</v>
      </c>
      <c r="X296" s="263">
        <v>12</v>
      </c>
      <c r="Y296" s="263">
        <v>13</v>
      </c>
      <c r="Z296" s="263">
        <v>14</v>
      </c>
      <c r="AA296" s="263">
        <v>15</v>
      </c>
      <c r="AB296" s="263">
        <v>16</v>
      </c>
      <c r="AC296" s="263">
        <v>17</v>
      </c>
      <c r="AD296" s="260"/>
      <c r="AE296" s="260"/>
      <c r="AF296" s="261"/>
      <c r="AG296" s="260"/>
    </row>
    <row r="297" spans="1:40" s="340" customFormat="1" ht="20.45" customHeight="1">
      <c r="A297" s="260"/>
      <c r="B297" s="262"/>
      <c r="C297" s="260"/>
      <c r="D297" s="320" t="s">
        <v>405</v>
      </c>
      <c r="E297" s="319" t="s">
        <v>707</v>
      </c>
      <c r="F297" s="275"/>
      <c r="G297" s="245" t="s">
        <v>238</v>
      </c>
      <c r="H297" s="245" t="s">
        <v>239</v>
      </c>
      <c r="I297" s="245" t="s">
        <v>402</v>
      </c>
      <c r="J297" s="260"/>
      <c r="K297" s="245" t="s">
        <v>479</v>
      </c>
      <c r="L297" s="260"/>
      <c r="M297" s="245" t="s">
        <v>404</v>
      </c>
      <c r="N297" s="245" t="s">
        <v>238</v>
      </c>
      <c r="O297" s="245" t="s">
        <v>606</v>
      </c>
      <c r="P297" s="245" t="s">
        <v>403</v>
      </c>
      <c r="Q297" s="245" t="s">
        <v>239</v>
      </c>
      <c r="R297" s="245" t="s">
        <v>607</v>
      </c>
      <c r="S297" s="245" t="s">
        <v>402</v>
      </c>
      <c r="T297" s="260"/>
      <c r="U297" s="245" t="s">
        <v>479</v>
      </c>
      <c r="V297" s="260"/>
      <c r="W297" s="245" t="s">
        <v>608</v>
      </c>
      <c r="X297" s="245" t="s">
        <v>238</v>
      </c>
      <c r="Y297" s="245" t="s">
        <v>609</v>
      </c>
      <c r="Z297" s="245" t="s">
        <v>610</v>
      </c>
      <c r="AA297" s="245" t="s">
        <v>239</v>
      </c>
      <c r="AB297" s="245" t="s">
        <v>611</v>
      </c>
      <c r="AC297" s="245" t="s">
        <v>612</v>
      </c>
      <c r="AD297" s="260"/>
      <c r="AE297" s="245" t="s">
        <v>479</v>
      </c>
      <c r="AF297" s="261"/>
      <c r="AG297" s="260"/>
      <c r="AJ297" s="342" t="s">
        <v>488</v>
      </c>
      <c r="AK297" s="342" t="s">
        <v>489</v>
      </c>
      <c r="AL297" s="342" t="s">
        <v>490</v>
      </c>
    </row>
    <row r="298" spans="1:40" ht="20.45" customHeight="1">
      <c r="B298" s="15"/>
      <c r="D298" s="420" t="s">
        <v>670</v>
      </c>
      <c r="E298" s="421" t="s">
        <v>671</v>
      </c>
      <c r="F298" s="317"/>
      <c r="G298" s="369" t="s">
        <v>54</v>
      </c>
      <c r="H298" s="369" t="s">
        <v>54</v>
      </c>
      <c r="I298" s="369" t="s">
        <v>52</v>
      </c>
      <c r="J298" s="317"/>
      <c r="K298" s="318"/>
      <c r="L298" s="317"/>
      <c r="M298" s="369" t="s">
        <v>54</v>
      </c>
      <c r="N298" s="369" t="s">
        <v>54</v>
      </c>
      <c r="O298" s="369" t="s">
        <v>54</v>
      </c>
      <c r="P298" s="369" t="s">
        <v>54</v>
      </c>
      <c r="Q298" s="369" t="s">
        <v>54</v>
      </c>
      <c r="R298" s="369" t="s">
        <v>54</v>
      </c>
      <c r="S298" s="369" t="s">
        <v>52</v>
      </c>
      <c r="U298" s="370"/>
      <c r="W298" s="369" t="s">
        <v>54</v>
      </c>
      <c r="X298" s="369" t="s">
        <v>54</v>
      </c>
      <c r="Y298" s="369" t="s">
        <v>54</v>
      </c>
      <c r="Z298" s="369" t="s">
        <v>54</v>
      </c>
      <c r="AA298" s="369" t="s">
        <v>54</v>
      </c>
      <c r="AB298" s="369" t="s">
        <v>54</v>
      </c>
      <c r="AC298" s="369" t="s">
        <v>52</v>
      </c>
      <c r="AE298" s="370"/>
      <c r="AF298" s="16"/>
      <c r="AJ298" s="343"/>
      <c r="AK298" s="343"/>
    </row>
    <row r="299" spans="1:40" ht="10.15" customHeight="1">
      <c r="B299" s="15"/>
      <c r="F299" s="317"/>
      <c r="G299" s="429"/>
      <c r="H299" s="430"/>
      <c r="I299" s="316"/>
      <c r="J299" s="317"/>
      <c r="K299" s="318"/>
      <c r="L299" s="317"/>
      <c r="M299" s="429"/>
      <c r="N299" s="429"/>
      <c r="O299" s="429"/>
      <c r="P299" s="429"/>
      <c r="Q299" s="430"/>
      <c r="R299" s="430"/>
      <c r="S299" s="316"/>
      <c r="U299" s="100"/>
      <c r="W299" s="429"/>
      <c r="X299" s="429"/>
      <c r="Y299" s="429"/>
      <c r="Z299" s="429"/>
      <c r="AA299" s="430"/>
      <c r="AB299" s="430"/>
      <c r="AC299" s="316"/>
      <c r="AE299" s="100"/>
      <c r="AF299" s="16"/>
      <c r="AJ299" s="343"/>
      <c r="AK299" s="343"/>
    </row>
    <row r="300" spans="1:40" ht="10.15" customHeight="1">
      <c r="B300" s="15"/>
      <c r="D300" s="371">
        <v>0</v>
      </c>
      <c r="E300" s="315" t="s">
        <v>491</v>
      </c>
      <c r="F300" s="347"/>
      <c r="G300" s="431"/>
      <c r="H300" s="431"/>
      <c r="I300" s="313"/>
      <c r="K300" s="178" t="str">
        <f>IF(AND(G300&lt;&gt;0,I300=0),"ERROR",IF(ISERROR(G300/I300),"OK",IF(G300/I300&lt;=0,"OK","ERROR")))</f>
        <v>OK</v>
      </c>
      <c r="M300" s="431"/>
      <c r="N300" s="431"/>
      <c r="O300" s="434">
        <f>SUM(M300:N300)</f>
        <v>0</v>
      </c>
      <c r="P300" s="431"/>
      <c r="Q300" s="431"/>
      <c r="R300" s="434">
        <f>SUM(P300:Q300)</f>
        <v>0</v>
      </c>
      <c r="S300" s="313"/>
      <c r="U300" s="178" t="str">
        <f>IF(AND(O300&lt;&gt;0,S300=0),"ERROR",IF(ISERROR(O300/S300),"OK",IF(O300/S300&lt;=0,"OK","ERROR")))</f>
        <v>OK</v>
      </c>
      <c r="W300" s="431"/>
      <c r="X300" s="431"/>
      <c r="Y300" s="434">
        <f>SUM(W300:X300)</f>
        <v>0</v>
      </c>
      <c r="Z300" s="431"/>
      <c r="AA300" s="431"/>
      <c r="AB300" s="434">
        <f>SUM(Z300:AA300)</f>
        <v>0</v>
      </c>
      <c r="AC300" s="313"/>
      <c r="AE300" s="178" t="str">
        <f>IF(AND(Y300&lt;&gt;0,AC300=0),"ERROR",IF(ISERROR(Y300/AC300),"OK",IF(Y300/AC300&lt;=0,"OK","ERROR")))</f>
        <v>OK</v>
      </c>
      <c r="AF300" s="16"/>
      <c r="AI300" s="5">
        <v>0</v>
      </c>
      <c r="AJ300" s="343" t="str">
        <f>K300</f>
        <v>OK</v>
      </c>
      <c r="AK300" s="343" t="str">
        <f>U300</f>
        <v>OK</v>
      </c>
      <c r="AL300" s="337" t="str">
        <f>AE300</f>
        <v>OK</v>
      </c>
    </row>
    <row r="301" spans="1:40" ht="10.15" customHeight="1">
      <c r="B301" s="15"/>
      <c r="D301" s="314">
        <v>1</v>
      </c>
      <c r="E301" s="256" t="s">
        <v>492</v>
      </c>
      <c r="F301" s="347"/>
      <c r="G301" s="431"/>
      <c r="H301" s="431"/>
      <c r="I301" s="313"/>
      <c r="K301" s="178" t="str">
        <f>IF(AND(G301&lt;&gt;0,I301=0),"ERROR",IF(ISERROR(G301/I301),"OK",IF(AND(G301/I301&lt;=Index!$G$130,G301/I301&gt;=Index!$F$130),"OK","ERROR")))</f>
        <v>OK</v>
      </c>
      <c r="M301" s="431"/>
      <c r="N301" s="431"/>
      <c r="O301" s="434">
        <f t="shared" ref="O301:O324" si="49">SUM(M301:N301)</f>
        <v>0</v>
      </c>
      <c r="P301" s="431"/>
      <c r="Q301" s="431"/>
      <c r="R301" s="434">
        <f t="shared" ref="R301:R324" si="50">SUM(P301:Q301)</f>
        <v>0</v>
      </c>
      <c r="S301" s="313"/>
      <c r="U301" s="178" t="str">
        <f>IF(AND(O301&lt;&gt;0,S301=0),"ERROR",IF(ISERROR(O301/S301),"OK",IF(AND(O301/S301&lt;=Index!$G$130,O301/S301&gt;=Index!$F$130),"OK","ERROR")))</f>
        <v>OK</v>
      </c>
      <c r="W301" s="431"/>
      <c r="X301" s="431"/>
      <c r="Y301" s="434">
        <f t="shared" ref="Y301:Y324" si="51">SUM(W301:X301)</f>
        <v>0</v>
      </c>
      <c r="Z301" s="431"/>
      <c r="AA301" s="431"/>
      <c r="AB301" s="434">
        <f t="shared" ref="AB301:AB324" si="52">SUM(Z301:AA301)</f>
        <v>0</v>
      </c>
      <c r="AC301" s="313"/>
      <c r="AE301" s="178" t="str">
        <f>IF(AND(Y301&lt;&gt;0,AC301=0),"ERROR",IF(ISERROR(Y301/AC301),"OK",IF(AND(Y301/AC301&lt;=Index!$G$130,Y301/AC301&gt;=Index!$F$130),"OK","ERROR")))</f>
        <v>OK</v>
      </c>
      <c r="AF301" s="16"/>
      <c r="AI301" s="5">
        <v>1</v>
      </c>
      <c r="AJ301" s="343" t="str">
        <f t="shared" ref="AJ301:AJ323" si="53">K301</f>
        <v>OK</v>
      </c>
      <c r="AK301" s="343" t="str">
        <f t="shared" ref="AK301:AK323" si="54">U301</f>
        <v>OK</v>
      </c>
      <c r="AL301" s="337" t="str">
        <f t="shared" ref="AL301:AL323" si="55">AE301</f>
        <v>OK</v>
      </c>
    </row>
    <row r="302" spans="1:40" ht="10.15" customHeight="1">
      <c r="B302" s="15"/>
      <c r="D302" s="314">
        <v>2</v>
      </c>
      <c r="E302" s="256" t="s">
        <v>493</v>
      </c>
      <c r="F302" s="347"/>
      <c r="G302" s="431"/>
      <c r="H302" s="431"/>
      <c r="I302" s="313"/>
      <c r="K302" s="178" t="str">
        <f>IF(AND(G302&lt;&gt;0,I302=0),"ERROR",IF(ISERROR(G302/I302),"OK",IF(AND(G302/I302&lt;=Index!$G$131,G302/I302&gt;=Index!$F$131),"OK","ERROR")))</f>
        <v>OK</v>
      </c>
      <c r="M302" s="431"/>
      <c r="N302" s="431"/>
      <c r="O302" s="434">
        <f t="shared" si="49"/>
        <v>0</v>
      </c>
      <c r="P302" s="431"/>
      <c r="Q302" s="431"/>
      <c r="R302" s="434">
        <f t="shared" si="50"/>
        <v>0</v>
      </c>
      <c r="S302" s="313"/>
      <c r="U302" s="178" t="str">
        <f>IF(AND(O302&lt;&gt;0,S302=0),"ERROR",IF(ISERROR(O302/S302),"OK",IF(AND(O302/S302&lt;=Index!$G$131,O302/S302&gt;=Index!$F$131),"OK","ERROR")))</f>
        <v>OK</v>
      </c>
      <c r="W302" s="431"/>
      <c r="X302" s="431"/>
      <c r="Y302" s="434">
        <f t="shared" si="51"/>
        <v>0</v>
      </c>
      <c r="Z302" s="431"/>
      <c r="AA302" s="431"/>
      <c r="AB302" s="434">
        <f t="shared" si="52"/>
        <v>0</v>
      </c>
      <c r="AC302" s="313"/>
      <c r="AE302" s="178" t="str">
        <f>IF(AND(Y302&lt;&gt;0,AC302=0),"ERROR",IF(ISERROR(Y302/AC302),"OK",IF(AND(Y302/AC302&lt;=Index!$G$131,Y302/AC302&gt;=Index!$F$131),"OK","ERROR")))</f>
        <v>OK</v>
      </c>
      <c r="AF302" s="16"/>
      <c r="AI302" s="5">
        <v>2</v>
      </c>
      <c r="AJ302" s="343" t="str">
        <f t="shared" si="53"/>
        <v>OK</v>
      </c>
      <c r="AK302" s="343" t="str">
        <f t="shared" si="54"/>
        <v>OK</v>
      </c>
      <c r="AL302" s="337" t="str">
        <f t="shared" si="55"/>
        <v>OK</v>
      </c>
    </row>
    <row r="303" spans="1:40" ht="10.15" customHeight="1">
      <c r="B303" s="15"/>
      <c r="D303" s="314">
        <v>3</v>
      </c>
      <c r="E303" s="256" t="s">
        <v>494</v>
      </c>
      <c r="F303" s="347"/>
      <c r="G303" s="431"/>
      <c r="H303" s="431"/>
      <c r="I303" s="313"/>
      <c r="K303" s="178" t="str">
        <f>IF(AND(G303&lt;&gt;0,I303=0),"ERROR",IF(ISERROR(G303/I303),"OK",IF(AND(G303/I303&lt;=Index!$G$132,G303/I303&gt;=Index!$F$132),"OK","ERROR")))</f>
        <v>OK</v>
      </c>
      <c r="M303" s="431"/>
      <c r="N303" s="431"/>
      <c r="O303" s="434">
        <f t="shared" si="49"/>
        <v>0</v>
      </c>
      <c r="P303" s="431"/>
      <c r="Q303" s="431"/>
      <c r="R303" s="434">
        <f t="shared" si="50"/>
        <v>0</v>
      </c>
      <c r="S303" s="313"/>
      <c r="U303" s="178" t="str">
        <f>IF(AND(O303&lt;&gt;0,S303=0),"ERROR",IF(ISERROR(O303/S303),"OK",IF(AND(O303/S303&lt;=Index!$G$132,O303/S303&gt;=Index!$F$132),"OK","ERROR")))</f>
        <v>OK</v>
      </c>
      <c r="W303" s="431"/>
      <c r="X303" s="431"/>
      <c r="Y303" s="434">
        <f t="shared" si="51"/>
        <v>0</v>
      </c>
      <c r="Z303" s="431"/>
      <c r="AA303" s="431"/>
      <c r="AB303" s="434">
        <f t="shared" si="52"/>
        <v>0</v>
      </c>
      <c r="AC303" s="313"/>
      <c r="AE303" s="178" t="str">
        <f>IF(AND(Y303&lt;&gt;0,AC303=0),"ERROR",IF(ISERROR(Y303/AC303),"OK",IF(AND(Y303/AC303&lt;=Index!$G$132,Y303/AC303&gt;=Index!$F$132),"OK","ERROR")))</f>
        <v>OK</v>
      </c>
      <c r="AF303" s="16"/>
      <c r="AI303" s="5">
        <v>3</v>
      </c>
      <c r="AJ303" s="343" t="str">
        <f t="shared" si="53"/>
        <v>OK</v>
      </c>
      <c r="AK303" s="343" t="str">
        <f t="shared" si="54"/>
        <v>OK</v>
      </c>
      <c r="AL303" s="337" t="str">
        <f t="shared" si="55"/>
        <v>OK</v>
      </c>
    </row>
    <row r="304" spans="1:40" ht="10.15" customHeight="1">
      <c r="B304" s="15"/>
      <c r="D304" s="314">
        <v>4</v>
      </c>
      <c r="E304" s="256" t="s">
        <v>495</v>
      </c>
      <c r="F304" s="347"/>
      <c r="G304" s="431"/>
      <c r="H304" s="431"/>
      <c r="I304" s="313"/>
      <c r="K304" s="178" t="str">
        <f>IF(AND(G304&lt;&gt;0,I304=0),"ERROR",IF(ISERROR(G304/I304),"OK",IF(AND(G304/I304&lt;=Index!$G$133,G304/I304&gt;=Index!$F$133),"OK","ERROR")))</f>
        <v>OK</v>
      </c>
      <c r="M304" s="431"/>
      <c r="N304" s="431"/>
      <c r="O304" s="434">
        <f t="shared" si="49"/>
        <v>0</v>
      </c>
      <c r="P304" s="431"/>
      <c r="Q304" s="431"/>
      <c r="R304" s="434">
        <f t="shared" si="50"/>
        <v>0</v>
      </c>
      <c r="S304" s="313"/>
      <c r="U304" s="178" t="str">
        <f>IF(AND(O304&lt;&gt;0,S304=0),"ERROR",IF(ISERROR(O304/S304),"OK",IF(AND(O304/S304&lt;=Index!$G$133,O304/S304&gt;=Index!$F$133),"OK","ERROR")))</f>
        <v>OK</v>
      </c>
      <c r="W304" s="431"/>
      <c r="X304" s="431"/>
      <c r="Y304" s="434">
        <f t="shared" si="51"/>
        <v>0</v>
      </c>
      <c r="Z304" s="431"/>
      <c r="AA304" s="431"/>
      <c r="AB304" s="434">
        <f t="shared" si="52"/>
        <v>0</v>
      </c>
      <c r="AC304" s="313"/>
      <c r="AE304" s="178" t="str">
        <f>IF(AND(Y304&lt;&gt;0,AC304=0),"ERROR",IF(ISERROR(Y304/AC304),"OK",IF(AND(Y304/AC304&lt;=Index!$G$133,Y304/AC304&gt;=Index!$F$133),"OK","ERROR")))</f>
        <v>OK</v>
      </c>
      <c r="AF304" s="16"/>
      <c r="AI304" s="5">
        <v>4</v>
      </c>
      <c r="AJ304" s="343" t="str">
        <f t="shared" si="53"/>
        <v>OK</v>
      </c>
      <c r="AK304" s="343" t="str">
        <f t="shared" si="54"/>
        <v>OK</v>
      </c>
      <c r="AL304" s="337" t="str">
        <f t="shared" si="55"/>
        <v>OK</v>
      </c>
    </row>
    <row r="305" spans="2:38" ht="10.15" customHeight="1">
      <c r="B305" s="15"/>
      <c r="D305" s="314">
        <v>5</v>
      </c>
      <c r="E305" s="256" t="s">
        <v>496</v>
      </c>
      <c r="F305" s="347"/>
      <c r="G305" s="431"/>
      <c r="H305" s="431"/>
      <c r="I305" s="313"/>
      <c r="K305" s="178" t="str">
        <f>IF(AND(G305&lt;&gt;0,I305=0),"ERROR",IF(ISERROR(G305/I305),"OK",IF(AND(G305/I305&lt;=Index!$G$134,G305/I305&gt;=Index!$F$134),"OK","ERROR")))</f>
        <v>OK</v>
      </c>
      <c r="M305" s="431"/>
      <c r="N305" s="431"/>
      <c r="O305" s="434">
        <f t="shared" si="49"/>
        <v>0</v>
      </c>
      <c r="P305" s="431"/>
      <c r="Q305" s="431"/>
      <c r="R305" s="434">
        <f t="shared" si="50"/>
        <v>0</v>
      </c>
      <c r="S305" s="313"/>
      <c r="U305" s="178" t="str">
        <f>IF(AND(O305&lt;&gt;0,S305=0),"ERROR",IF(ISERROR(O305/S305),"OK",IF(AND(O305/S305&lt;=Index!$G$134,O305/S305&gt;=Index!$F$134),"OK","ERROR")))</f>
        <v>OK</v>
      </c>
      <c r="W305" s="431"/>
      <c r="X305" s="431"/>
      <c r="Y305" s="434">
        <f t="shared" si="51"/>
        <v>0</v>
      </c>
      <c r="Z305" s="431"/>
      <c r="AA305" s="431"/>
      <c r="AB305" s="434">
        <f t="shared" si="52"/>
        <v>0</v>
      </c>
      <c r="AC305" s="313"/>
      <c r="AE305" s="178" t="str">
        <f>IF(AND(Y305&lt;&gt;0,AC305=0),"ERROR",IF(ISERROR(Y305/AC305),"OK",IF(AND(Y305/AC305&lt;=Index!$G$134,Y305/AC305&gt;=Index!$F$134),"OK","ERROR")))</f>
        <v>OK</v>
      </c>
      <c r="AF305" s="16"/>
      <c r="AI305" s="5">
        <v>5</v>
      </c>
      <c r="AJ305" s="343" t="str">
        <f t="shared" si="53"/>
        <v>OK</v>
      </c>
      <c r="AK305" s="343" t="str">
        <f t="shared" si="54"/>
        <v>OK</v>
      </c>
      <c r="AL305" s="337" t="str">
        <f t="shared" si="55"/>
        <v>OK</v>
      </c>
    </row>
    <row r="306" spans="2:38" ht="10.15" customHeight="1">
      <c r="B306" s="15"/>
      <c r="D306" s="314">
        <v>6</v>
      </c>
      <c r="E306" s="256" t="s">
        <v>497</v>
      </c>
      <c r="F306" s="347"/>
      <c r="G306" s="431"/>
      <c r="H306" s="431"/>
      <c r="I306" s="313"/>
      <c r="K306" s="178" t="str">
        <f>IF(AND(G306&lt;&gt;0,I306=0),"ERROR",IF(ISERROR(G306/I306),"OK",IF(AND(G306/I306&lt;=Index!$G$135,G306/I306&gt;=Index!$F$135),"OK","ERROR")))</f>
        <v>OK</v>
      </c>
      <c r="M306" s="431"/>
      <c r="N306" s="431"/>
      <c r="O306" s="434">
        <f t="shared" si="49"/>
        <v>0</v>
      </c>
      <c r="P306" s="431"/>
      <c r="Q306" s="431"/>
      <c r="R306" s="434">
        <f t="shared" si="50"/>
        <v>0</v>
      </c>
      <c r="S306" s="313"/>
      <c r="U306" s="178" t="str">
        <f>IF(AND(O306&lt;&gt;0,S306=0),"ERROR",IF(ISERROR(O306/S306),"OK",IF(AND(O306/S306&lt;=Index!$G$135,O306/S306&gt;=Index!$F$135),"OK","ERROR")))</f>
        <v>OK</v>
      </c>
      <c r="W306" s="431"/>
      <c r="X306" s="431"/>
      <c r="Y306" s="434">
        <f t="shared" si="51"/>
        <v>0</v>
      </c>
      <c r="Z306" s="431"/>
      <c r="AA306" s="431"/>
      <c r="AB306" s="434">
        <f t="shared" si="52"/>
        <v>0</v>
      </c>
      <c r="AC306" s="313"/>
      <c r="AE306" s="178" t="str">
        <f>IF(AND(Y306&lt;&gt;0,AC306=0),"ERROR",IF(ISERROR(Y306/AC306),"OK",IF(AND(Y306/AC306&lt;=Index!$G$135,Y306/AC306&gt;=Index!$F$135),"OK","ERROR")))</f>
        <v>OK</v>
      </c>
      <c r="AF306" s="16"/>
      <c r="AI306" s="5">
        <v>6</v>
      </c>
      <c r="AJ306" s="343" t="str">
        <f t="shared" si="53"/>
        <v>OK</v>
      </c>
      <c r="AK306" s="343" t="str">
        <f t="shared" si="54"/>
        <v>OK</v>
      </c>
      <c r="AL306" s="337" t="str">
        <f t="shared" si="55"/>
        <v>OK</v>
      </c>
    </row>
    <row r="307" spans="2:38" ht="10.15" customHeight="1">
      <c r="B307" s="15"/>
      <c r="D307" s="314">
        <v>7</v>
      </c>
      <c r="E307" s="256" t="s">
        <v>498</v>
      </c>
      <c r="F307" s="347"/>
      <c r="G307" s="431"/>
      <c r="H307" s="431"/>
      <c r="I307" s="313"/>
      <c r="K307" s="178" t="str">
        <f>IF(AND(G307&lt;&gt;0,I307=0),"ERROR",IF(ISERROR(G307/I307),"OK",IF(AND(G307/I307&lt;=Index!$G$136,G307/I307&gt;=Index!$F$136),"OK","ERROR")))</f>
        <v>OK</v>
      </c>
      <c r="M307" s="431"/>
      <c r="N307" s="431"/>
      <c r="O307" s="434">
        <f t="shared" si="49"/>
        <v>0</v>
      </c>
      <c r="P307" s="431"/>
      <c r="Q307" s="431"/>
      <c r="R307" s="434">
        <f t="shared" si="50"/>
        <v>0</v>
      </c>
      <c r="S307" s="313"/>
      <c r="U307" s="178" t="str">
        <f>IF(AND(O307&lt;&gt;0,S307=0),"ERROR",IF(ISERROR(O307/S307),"OK",IF(AND(O307/S307&lt;=Index!$G$136,O307/S307&gt;=Index!$F$136),"OK","ERROR")))</f>
        <v>OK</v>
      </c>
      <c r="W307" s="431"/>
      <c r="X307" s="431"/>
      <c r="Y307" s="434">
        <f t="shared" si="51"/>
        <v>0</v>
      </c>
      <c r="Z307" s="431"/>
      <c r="AA307" s="431"/>
      <c r="AB307" s="434">
        <f t="shared" si="52"/>
        <v>0</v>
      </c>
      <c r="AC307" s="313"/>
      <c r="AE307" s="178" t="str">
        <f>IF(AND(Y307&lt;&gt;0,AC307=0),"ERROR",IF(ISERROR(Y307/AC307),"OK",IF(AND(Y307/AC307&lt;=Index!$G$136,Y307/AC307&gt;=Index!$F$136),"OK","ERROR")))</f>
        <v>OK</v>
      </c>
      <c r="AF307" s="16"/>
      <c r="AI307" s="5">
        <v>7</v>
      </c>
      <c r="AJ307" s="343" t="str">
        <f t="shared" si="53"/>
        <v>OK</v>
      </c>
      <c r="AK307" s="343" t="str">
        <f t="shared" si="54"/>
        <v>OK</v>
      </c>
      <c r="AL307" s="337" t="str">
        <f t="shared" si="55"/>
        <v>OK</v>
      </c>
    </row>
    <row r="308" spans="2:38" ht="10.15" customHeight="1">
      <c r="B308" s="15"/>
      <c r="D308" s="314">
        <v>8</v>
      </c>
      <c r="E308" s="256" t="s">
        <v>499</v>
      </c>
      <c r="F308" s="347"/>
      <c r="G308" s="431"/>
      <c r="H308" s="431"/>
      <c r="I308" s="313"/>
      <c r="K308" s="178" t="str">
        <f>IF(AND(G308&lt;&gt;0,I308=0),"ERROR",IF(ISERROR(G308/I308),"OK",IF(AND(G308/I308&lt;=Index!$G$137,G308/I308&gt;=Index!$F$137),"OK","ERROR")))</f>
        <v>OK</v>
      </c>
      <c r="M308" s="431"/>
      <c r="N308" s="431"/>
      <c r="O308" s="434">
        <f t="shared" si="49"/>
        <v>0</v>
      </c>
      <c r="P308" s="431"/>
      <c r="Q308" s="431"/>
      <c r="R308" s="434">
        <f t="shared" si="50"/>
        <v>0</v>
      </c>
      <c r="S308" s="313"/>
      <c r="U308" s="178" t="str">
        <f>IF(AND(O308&lt;&gt;0,S308=0),"ERROR",IF(ISERROR(O308/S308),"OK",IF(AND(O308/S308&lt;=Index!$G$137,O308/S308&gt;=Index!$F$137),"OK","ERROR")))</f>
        <v>OK</v>
      </c>
      <c r="W308" s="431"/>
      <c r="X308" s="431"/>
      <c r="Y308" s="434">
        <f t="shared" si="51"/>
        <v>0</v>
      </c>
      <c r="Z308" s="431"/>
      <c r="AA308" s="431"/>
      <c r="AB308" s="434">
        <f t="shared" si="52"/>
        <v>0</v>
      </c>
      <c r="AC308" s="313"/>
      <c r="AE308" s="178" t="str">
        <f>IF(AND(Y308&lt;&gt;0,AC308=0),"ERROR",IF(ISERROR(Y308/AC308),"OK",IF(AND(Y308/AC308&lt;=Index!$G$137,Y308/AC308&gt;=Index!$F$137),"OK","ERROR")))</f>
        <v>OK</v>
      </c>
      <c r="AF308" s="16"/>
      <c r="AI308" s="5">
        <v>8</v>
      </c>
      <c r="AJ308" s="343" t="str">
        <f t="shared" si="53"/>
        <v>OK</v>
      </c>
      <c r="AK308" s="343" t="str">
        <f t="shared" si="54"/>
        <v>OK</v>
      </c>
      <c r="AL308" s="337" t="str">
        <f t="shared" si="55"/>
        <v>OK</v>
      </c>
    </row>
    <row r="309" spans="2:38" ht="10.15" customHeight="1">
      <c r="B309" s="15"/>
      <c r="D309" s="314">
        <v>9</v>
      </c>
      <c r="E309" s="256" t="s">
        <v>500</v>
      </c>
      <c r="F309" s="347"/>
      <c r="G309" s="431"/>
      <c r="H309" s="431"/>
      <c r="I309" s="313"/>
      <c r="K309" s="178" t="str">
        <f>IF(AND(G309&lt;&gt;0,I309=0),"ERROR",IF(ISERROR(G309/I309),"OK",IF(AND(G309/I309&lt;=Index!$G$138,G309/I309&gt;=Index!$F$138),"OK","ERROR")))</f>
        <v>OK</v>
      </c>
      <c r="M309" s="431"/>
      <c r="N309" s="431"/>
      <c r="O309" s="434">
        <f t="shared" si="49"/>
        <v>0</v>
      </c>
      <c r="P309" s="431"/>
      <c r="Q309" s="431"/>
      <c r="R309" s="434">
        <f t="shared" si="50"/>
        <v>0</v>
      </c>
      <c r="S309" s="313"/>
      <c r="U309" s="178" t="str">
        <f>IF(AND(O309&lt;&gt;0,S309=0),"ERROR",IF(ISERROR(O309/S309),"OK",IF(AND(O309/S309&lt;=Index!$G$138,O309/S309&gt;=Index!$F$138),"OK","ERROR")))</f>
        <v>OK</v>
      </c>
      <c r="W309" s="431"/>
      <c r="X309" s="431"/>
      <c r="Y309" s="434">
        <f t="shared" si="51"/>
        <v>0</v>
      </c>
      <c r="Z309" s="431"/>
      <c r="AA309" s="431"/>
      <c r="AB309" s="434">
        <f t="shared" si="52"/>
        <v>0</v>
      </c>
      <c r="AC309" s="313"/>
      <c r="AE309" s="178" t="str">
        <f>IF(AND(Y309&lt;&gt;0,AC309=0),"ERROR",IF(ISERROR(Y309/AC309),"OK",IF(AND(Y309/AC309&lt;=Index!$G$138,Y309/AC309&gt;=Index!$F$138),"OK","ERROR")))</f>
        <v>OK</v>
      </c>
      <c r="AF309" s="16"/>
      <c r="AI309" s="5">
        <v>9</v>
      </c>
      <c r="AJ309" s="343" t="str">
        <f t="shared" si="53"/>
        <v>OK</v>
      </c>
      <c r="AK309" s="343" t="str">
        <f t="shared" si="54"/>
        <v>OK</v>
      </c>
      <c r="AL309" s="337" t="str">
        <f t="shared" si="55"/>
        <v>OK</v>
      </c>
    </row>
    <row r="310" spans="2:38" ht="10.15" customHeight="1">
      <c r="B310" s="15"/>
      <c r="D310" s="314">
        <v>10</v>
      </c>
      <c r="E310" s="256" t="s">
        <v>501</v>
      </c>
      <c r="G310" s="431"/>
      <c r="H310" s="431"/>
      <c r="I310" s="313"/>
      <c r="K310" s="178" t="str">
        <f>IF(AND(G310&lt;&gt;0,I310=0),"ERROR",IF(ISERROR(G310/I310),"OK",IF(AND(G310/I310&lt;=Index!$G$139,G310/I310&gt;=Index!$F$139),"OK","ERROR")))</f>
        <v>OK</v>
      </c>
      <c r="M310" s="431"/>
      <c r="N310" s="431"/>
      <c r="O310" s="434">
        <f t="shared" si="49"/>
        <v>0</v>
      </c>
      <c r="P310" s="431"/>
      <c r="Q310" s="431"/>
      <c r="R310" s="434">
        <f t="shared" si="50"/>
        <v>0</v>
      </c>
      <c r="S310" s="313"/>
      <c r="U310" s="178" t="str">
        <f>IF(AND(O310&lt;&gt;0,S310=0),"ERROR",IF(ISERROR(O310/S310),"OK",IF(AND(O310/S310&lt;=Index!$G$139,O310/S310&gt;=Index!$F$139),"OK","ERROR")))</f>
        <v>OK</v>
      </c>
      <c r="W310" s="431"/>
      <c r="X310" s="431"/>
      <c r="Y310" s="434">
        <f t="shared" si="51"/>
        <v>0</v>
      </c>
      <c r="Z310" s="431"/>
      <c r="AA310" s="431"/>
      <c r="AB310" s="434">
        <f t="shared" si="52"/>
        <v>0</v>
      </c>
      <c r="AC310" s="313"/>
      <c r="AE310" s="178" t="str">
        <f>IF(AND(Y310&lt;&gt;0,AC310=0),"ERROR",IF(ISERROR(Y310/AC310),"OK",IF(AND(Y310/AC310&lt;=Index!$G$139,Y310/AC310&gt;=Index!$F$139),"OK","ERROR")))</f>
        <v>OK</v>
      </c>
      <c r="AF310" s="16"/>
      <c r="AI310" s="5">
        <v>10</v>
      </c>
      <c r="AJ310" s="343" t="str">
        <f t="shared" si="53"/>
        <v>OK</v>
      </c>
      <c r="AK310" s="343" t="str">
        <f t="shared" si="54"/>
        <v>OK</v>
      </c>
      <c r="AL310" s="337" t="str">
        <f t="shared" si="55"/>
        <v>OK</v>
      </c>
    </row>
    <row r="311" spans="2:38" ht="10.15" customHeight="1">
      <c r="B311" s="15"/>
      <c r="D311" s="314">
        <v>11</v>
      </c>
      <c r="E311" s="256" t="s">
        <v>502</v>
      </c>
      <c r="G311" s="431"/>
      <c r="H311" s="431"/>
      <c r="I311" s="313"/>
      <c r="K311" s="178" t="str">
        <f>IF(AND(G311&lt;&gt;0,I311=0),"ERROR",IF(ISERROR(G311/I311),"OK",IF(AND(G311/I311&lt;=Index!$G$140,G311/I311&gt;=Index!$F$140),"OK","ERROR")))</f>
        <v>OK</v>
      </c>
      <c r="M311" s="431"/>
      <c r="N311" s="431"/>
      <c r="O311" s="434">
        <f t="shared" si="49"/>
        <v>0</v>
      </c>
      <c r="P311" s="431"/>
      <c r="Q311" s="431"/>
      <c r="R311" s="434">
        <f t="shared" si="50"/>
        <v>0</v>
      </c>
      <c r="S311" s="313"/>
      <c r="U311" s="178" t="str">
        <f>IF(AND(O311&lt;&gt;0,S311=0),"ERROR",IF(ISERROR(O311/S311),"OK",IF(AND(O311/S311&lt;=Index!$G$140,O311/S311&gt;=Index!$F$140),"OK","ERROR")))</f>
        <v>OK</v>
      </c>
      <c r="W311" s="431"/>
      <c r="X311" s="431"/>
      <c r="Y311" s="434">
        <f t="shared" si="51"/>
        <v>0</v>
      </c>
      <c r="Z311" s="431"/>
      <c r="AA311" s="431"/>
      <c r="AB311" s="434">
        <f t="shared" si="52"/>
        <v>0</v>
      </c>
      <c r="AC311" s="313"/>
      <c r="AE311" s="178" t="str">
        <f>IF(AND(Y311&lt;&gt;0,AC311=0),"ERROR",IF(ISERROR(Y311/AC311),"OK",IF(AND(Y311/AC311&lt;=Index!$G$140,Y311/AC311&gt;=Index!$F$140),"OK","ERROR")))</f>
        <v>OK</v>
      </c>
      <c r="AF311" s="16"/>
      <c r="AI311" s="5">
        <v>11</v>
      </c>
      <c r="AJ311" s="343" t="str">
        <f t="shared" si="53"/>
        <v>OK</v>
      </c>
      <c r="AK311" s="343" t="str">
        <f t="shared" si="54"/>
        <v>OK</v>
      </c>
      <c r="AL311" s="337" t="str">
        <f t="shared" si="55"/>
        <v>OK</v>
      </c>
    </row>
    <row r="312" spans="2:38" ht="10.15" customHeight="1">
      <c r="B312" s="15"/>
      <c r="D312" s="314">
        <v>12</v>
      </c>
      <c r="E312" s="256" t="s">
        <v>503</v>
      </c>
      <c r="G312" s="431"/>
      <c r="H312" s="431"/>
      <c r="I312" s="313"/>
      <c r="K312" s="178" t="str">
        <f>IF(AND(G312&lt;&gt;0,I312=0),"ERROR",IF(ISERROR(G312/I312),"OK",IF(AND(G312/I312&lt;=Index!$G$141,G312/I312&gt;=Index!$F$141),"OK","ERROR")))</f>
        <v>OK</v>
      </c>
      <c r="M312" s="431"/>
      <c r="N312" s="431"/>
      <c r="O312" s="434">
        <f t="shared" si="49"/>
        <v>0</v>
      </c>
      <c r="P312" s="431"/>
      <c r="Q312" s="431"/>
      <c r="R312" s="434">
        <f t="shared" si="50"/>
        <v>0</v>
      </c>
      <c r="S312" s="313"/>
      <c r="U312" s="178" t="str">
        <f>IF(AND(O312&lt;&gt;0,S312=0),"ERROR",IF(ISERROR(O312/S312),"OK",IF(AND(O312/S312&lt;=Index!$G$141,O312/S312&gt;=Index!$F$141),"OK","ERROR")))</f>
        <v>OK</v>
      </c>
      <c r="W312" s="431"/>
      <c r="X312" s="431"/>
      <c r="Y312" s="434">
        <f t="shared" si="51"/>
        <v>0</v>
      </c>
      <c r="Z312" s="431"/>
      <c r="AA312" s="431"/>
      <c r="AB312" s="434">
        <f t="shared" si="52"/>
        <v>0</v>
      </c>
      <c r="AC312" s="313"/>
      <c r="AE312" s="178" t="str">
        <f>IF(AND(Y312&lt;&gt;0,AC312=0),"ERROR",IF(ISERROR(Y312/AC312),"OK",IF(AND(Y312/AC312&lt;=Index!$G$141,Y312/AC312&gt;=Index!$F$141),"OK","ERROR")))</f>
        <v>OK</v>
      </c>
      <c r="AF312" s="16"/>
      <c r="AI312" s="5">
        <v>12</v>
      </c>
      <c r="AJ312" s="343" t="str">
        <f t="shared" si="53"/>
        <v>OK</v>
      </c>
      <c r="AK312" s="343" t="str">
        <f t="shared" si="54"/>
        <v>OK</v>
      </c>
      <c r="AL312" s="337" t="str">
        <f t="shared" si="55"/>
        <v>OK</v>
      </c>
    </row>
    <row r="313" spans="2:38" ht="10.15" customHeight="1">
      <c r="B313" s="15"/>
      <c r="D313" s="314">
        <v>13</v>
      </c>
      <c r="E313" s="256" t="s">
        <v>504</v>
      </c>
      <c r="G313" s="431"/>
      <c r="H313" s="431"/>
      <c r="I313" s="313"/>
      <c r="K313" s="178" t="str">
        <f>IF(AND(G313&lt;&gt;0,I313=0),"ERROR",IF(ISERROR(G313/I313),"OK",IF(AND(G313/I313&lt;=Index!$G$142,G313/I313&gt;=Index!$F$142),"OK","ERROR")))</f>
        <v>OK</v>
      </c>
      <c r="M313" s="431"/>
      <c r="N313" s="431"/>
      <c r="O313" s="434">
        <f t="shared" si="49"/>
        <v>0</v>
      </c>
      <c r="P313" s="431"/>
      <c r="Q313" s="431"/>
      <c r="R313" s="434">
        <f t="shared" si="50"/>
        <v>0</v>
      </c>
      <c r="S313" s="313"/>
      <c r="U313" s="178" t="str">
        <f>IF(AND(O313&lt;&gt;0,S313=0),"ERROR",IF(ISERROR(O313/S313),"OK",IF(AND(O313/S313&lt;=Index!$G$142,O313/S313&gt;=Index!$F$142),"OK","ERROR")))</f>
        <v>OK</v>
      </c>
      <c r="W313" s="431"/>
      <c r="X313" s="431"/>
      <c r="Y313" s="434">
        <f t="shared" si="51"/>
        <v>0</v>
      </c>
      <c r="Z313" s="431"/>
      <c r="AA313" s="431"/>
      <c r="AB313" s="434">
        <f t="shared" si="52"/>
        <v>0</v>
      </c>
      <c r="AC313" s="313"/>
      <c r="AE313" s="178" t="str">
        <f>IF(AND(Y313&lt;&gt;0,AC313=0),"ERROR",IF(ISERROR(Y313/AC313),"OK",IF(AND(Y313/AC313&lt;=Index!$G$142,Y313/AC313&gt;=Index!$F$142),"OK","ERROR")))</f>
        <v>OK</v>
      </c>
      <c r="AF313" s="16"/>
      <c r="AI313" s="5">
        <v>13</v>
      </c>
      <c r="AJ313" s="343" t="str">
        <f t="shared" si="53"/>
        <v>OK</v>
      </c>
      <c r="AK313" s="343" t="str">
        <f t="shared" si="54"/>
        <v>OK</v>
      </c>
      <c r="AL313" s="337" t="str">
        <f t="shared" si="55"/>
        <v>OK</v>
      </c>
    </row>
    <row r="314" spans="2:38" ht="10.15" customHeight="1">
      <c r="B314" s="15"/>
      <c r="D314" s="314">
        <v>14</v>
      </c>
      <c r="E314" s="256" t="s">
        <v>505</v>
      </c>
      <c r="G314" s="431"/>
      <c r="H314" s="431"/>
      <c r="I314" s="313"/>
      <c r="K314" s="178" t="str">
        <f>IF(AND(G314&lt;&gt;0,I314=0),"ERROR",IF(ISERROR(G314/I314),"OK",IF(AND(G314/I314&lt;=Index!$G$143,G314/I314&gt;=Index!$F$143),"OK","ERROR")))</f>
        <v>OK</v>
      </c>
      <c r="M314" s="431"/>
      <c r="N314" s="431"/>
      <c r="O314" s="434">
        <f t="shared" si="49"/>
        <v>0</v>
      </c>
      <c r="P314" s="431"/>
      <c r="Q314" s="431"/>
      <c r="R314" s="434">
        <f t="shared" si="50"/>
        <v>0</v>
      </c>
      <c r="S314" s="313"/>
      <c r="U314" s="178" t="str">
        <f>IF(AND(O314&lt;&gt;0,S314=0),"ERROR",IF(ISERROR(O314/S314),"OK",IF(AND(O314/S314&lt;=Index!$G$143,O314/S314&gt;=Index!$F$143),"OK","ERROR")))</f>
        <v>OK</v>
      </c>
      <c r="W314" s="431"/>
      <c r="X314" s="431"/>
      <c r="Y314" s="434">
        <f t="shared" si="51"/>
        <v>0</v>
      </c>
      <c r="Z314" s="431"/>
      <c r="AA314" s="431"/>
      <c r="AB314" s="434">
        <f t="shared" si="52"/>
        <v>0</v>
      </c>
      <c r="AC314" s="313"/>
      <c r="AE314" s="178" t="str">
        <f>IF(AND(Y314&lt;&gt;0,AC314=0),"ERROR",IF(ISERROR(Y314/AC314),"OK",IF(AND(Y314/AC314&lt;=Index!$G$143,Y314/AC314&gt;=Index!$F$143),"OK","ERROR")))</f>
        <v>OK</v>
      </c>
      <c r="AF314" s="16"/>
      <c r="AI314" s="5">
        <v>14</v>
      </c>
      <c r="AJ314" s="343" t="str">
        <f t="shared" si="53"/>
        <v>OK</v>
      </c>
      <c r="AK314" s="343" t="str">
        <f t="shared" si="54"/>
        <v>OK</v>
      </c>
      <c r="AL314" s="337" t="str">
        <f t="shared" si="55"/>
        <v>OK</v>
      </c>
    </row>
    <row r="315" spans="2:38" ht="10.15" customHeight="1">
      <c r="B315" s="15"/>
      <c r="D315" s="314">
        <v>15</v>
      </c>
      <c r="E315" s="256" t="s">
        <v>506</v>
      </c>
      <c r="G315" s="431"/>
      <c r="H315" s="431"/>
      <c r="I315" s="313"/>
      <c r="K315" s="178" t="str">
        <f>IF(AND(G315&lt;&gt;0,I315=0),"ERROR",IF(ISERROR(G315/I315),"OK",IF(AND(G315/I315&lt;=Index!$G$144,G315/I315&gt;=Index!$F$144),"OK","ERROR")))</f>
        <v>OK</v>
      </c>
      <c r="M315" s="431"/>
      <c r="N315" s="431"/>
      <c r="O315" s="434">
        <f t="shared" si="49"/>
        <v>0</v>
      </c>
      <c r="P315" s="431"/>
      <c r="Q315" s="431"/>
      <c r="R315" s="434">
        <f t="shared" si="50"/>
        <v>0</v>
      </c>
      <c r="S315" s="313"/>
      <c r="U315" s="178" t="str">
        <f>IF(AND(O315&lt;&gt;0,S315=0),"ERROR",IF(ISERROR(O315/S315),"OK",IF(AND(O315/S315&lt;=Index!$G$144,O315/S315&gt;=Index!$F$144),"OK","ERROR")))</f>
        <v>OK</v>
      </c>
      <c r="W315" s="431"/>
      <c r="X315" s="431"/>
      <c r="Y315" s="434">
        <f t="shared" si="51"/>
        <v>0</v>
      </c>
      <c r="Z315" s="431"/>
      <c r="AA315" s="431"/>
      <c r="AB315" s="434">
        <f t="shared" si="52"/>
        <v>0</v>
      </c>
      <c r="AC315" s="313"/>
      <c r="AE315" s="178" t="str">
        <f>IF(AND(Y315&lt;&gt;0,AC315=0),"ERROR",IF(ISERROR(Y315/AC315),"OK",IF(AND(Y315/AC315&lt;=Index!$G$144,Y315/AC315&gt;=Index!$F$144),"OK","ERROR")))</f>
        <v>OK</v>
      </c>
      <c r="AF315" s="16"/>
      <c r="AI315" s="5">
        <v>15</v>
      </c>
      <c r="AJ315" s="343" t="str">
        <f t="shared" si="53"/>
        <v>OK</v>
      </c>
      <c r="AK315" s="343" t="str">
        <f t="shared" si="54"/>
        <v>OK</v>
      </c>
      <c r="AL315" s="337" t="str">
        <f t="shared" si="55"/>
        <v>OK</v>
      </c>
    </row>
    <row r="316" spans="2:38" ht="10.15" customHeight="1">
      <c r="B316" s="15"/>
      <c r="D316" s="314">
        <v>16</v>
      </c>
      <c r="E316" s="256" t="s">
        <v>507</v>
      </c>
      <c r="G316" s="431"/>
      <c r="H316" s="431"/>
      <c r="I316" s="313"/>
      <c r="K316" s="178" t="str">
        <f>IF(AND(G316&lt;&gt;0,I316=0),"ERROR",IF(ISERROR(G316/I316),"OK",IF(AND(G316/I316&lt;=Index!$G$145,G316/I316&gt;=Index!$F$145),"OK","ERROR")))</f>
        <v>OK</v>
      </c>
      <c r="M316" s="431"/>
      <c r="N316" s="431"/>
      <c r="O316" s="434">
        <f t="shared" si="49"/>
        <v>0</v>
      </c>
      <c r="P316" s="431"/>
      <c r="Q316" s="431"/>
      <c r="R316" s="434">
        <f t="shared" si="50"/>
        <v>0</v>
      </c>
      <c r="S316" s="313"/>
      <c r="U316" s="178" t="str">
        <f>IF(AND(O316&lt;&gt;0,S316=0),"ERROR",IF(ISERROR(O316/S316),"OK",IF(AND(O316/S316&lt;=Index!$G$145,O316/S316&gt;=Index!$F$145),"OK","ERROR")))</f>
        <v>OK</v>
      </c>
      <c r="W316" s="431"/>
      <c r="X316" s="431"/>
      <c r="Y316" s="434">
        <f t="shared" si="51"/>
        <v>0</v>
      </c>
      <c r="Z316" s="431"/>
      <c r="AA316" s="431"/>
      <c r="AB316" s="434">
        <f t="shared" si="52"/>
        <v>0</v>
      </c>
      <c r="AC316" s="313"/>
      <c r="AE316" s="178" t="str">
        <f>IF(AND(Y316&lt;&gt;0,AC316=0),"ERROR",IF(ISERROR(Y316/AC316),"OK",IF(AND(Y316/AC316&lt;=Index!$G$145,Y316/AC316&gt;=Index!$F$145),"OK","ERROR")))</f>
        <v>OK</v>
      </c>
      <c r="AF316" s="16"/>
      <c r="AI316" s="5">
        <v>16</v>
      </c>
      <c r="AJ316" s="343" t="str">
        <f t="shared" si="53"/>
        <v>OK</v>
      </c>
      <c r="AK316" s="343" t="str">
        <f t="shared" si="54"/>
        <v>OK</v>
      </c>
      <c r="AL316" s="337" t="str">
        <f t="shared" si="55"/>
        <v>OK</v>
      </c>
    </row>
    <row r="317" spans="2:38" ht="10.15" customHeight="1">
      <c r="B317" s="15"/>
      <c r="D317" s="314">
        <v>17</v>
      </c>
      <c r="E317" s="256" t="s">
        <v>508</v>
      </c>
      <c r="G317" s="431"/>
      <c r="H317" s="431"/>
      <c r="I317" s="313"/>
      <c r="K317" s="178" t="str">
        <f>IF(AND(G317&lt;&gt;0,I317=0),"ERROR",IF(ISERROR(G317/I317),"OK",IF(AND(G317/I317&lt;=Index!$G$146,G317/I317&gt;=Index!$F$146),"OK","ERROR")))</f>
        <v>OK</v>
      </c>
      <c r="M317" s="431"/>
      <c r="N317" s="431"/>
      <c r="O317" s="434">
        <f t="shared" si="49"/>
        <v>0</v>
      </c>
      <c r="P317" s="431"/>
      <c r="Q317" s="431"/>
      <c r="R317" s="434">
        <f t="shared" si="50"/>
        <v>0</v>
      </c>
      <c r="S317" s="313"/>
      <c r="U317" s="178" t="str">
        <f>IF(AND(O317&lt;&gt;0,S317=0),"ERROR",IF(ISERROR(O317/S317),"OK",IF(AND(O317/S317&lt;=Index!$G$146,O317/S317&gt;=Index!$F$146),"OK","ERROR")))</f>
        <v>OK</v>
      </c>
      <c r="W317" s="431"/>
      <c r="X317" s="431"/>
      <c r="Y317" s="434">
        <f t="shared" si="51"/>
        <v>0</v>
      </c>
      <c r="Z317" s="431"/>
      <c r="AA317" s="431"/>
      <c r="AB317" s="434">
        <f t="shared" si="52"/>
        <v>0</v>
      </c>
      <c r="AC317" s="313"/>
      <c r="AE317" s="178" t="str">
        <f>IF(AND(Y317&lt;&gt;0,AC317=0),"ERROR",IF(ISERROR(Y317/AC317),"OK",IF(AND(Y317/AC317&lt;=Index!$G$146,Y317/AC317&gt;=Index!$F$146),"OK","ERROR")))</f>
        <v>OK</v>
      </c>
      <c r="AF317" s="16"/>
      <c r="AI317" s="5">
        <v>17</v>
      </c>
      <c r="AJ317" s="343" t="str">
        <f t="shared" si="53"/>
        <v>OK</v>
      </c>
      <c r="AK317" s="343" t="str">
        <f t="shared" si="54"/>
        <v>OK</v>
      </c>
      <c r="AL317" s="337" t="str">
        <f t="shared" si="55"/>
        <v>OK</v>
      </c>
    </row>
    <row r="318" spans="2:38" ht="10.15" customHeight="1">
      <c r="B318" s="15"/>
      <c r="D318" s="314">
        <v>18</v>
      </c>
      <c r="E318" s="256" t="s">
        <v>509</v>
      </c>
      <c r="G318" s="431"/>
      <c r="H318" s="431"/>
      <c r="I318" s="313"/>
      <c r="K318" s="178" t="str">
        <f>IF(AND(G318&lt;&gt;0,I318=0),"ERROR",IF(ISERROR(G318/I318),"OK",IF(AND(G318/I318&lt;=Index!$G$147,G318/I318&gt;=Index!$F$147),"OK","ERROR")))</f>
        <v>OK</v>
      </c>
      <c r="M318" s="431"/>
      <c r="N318" s="431"/>
      <c r="O318" s="434">
        <f t="shared" si="49"/>
        <v>0</v>
      </c>
      <c r="P318" s="431"/>
      <c r="Q318" s="431"/>
      <c r="R318" s="434">
        <f t="shared" si="50"/>
        <v>0</v>
      </c>
      <c r="S318" s="313"/>
      <c r="U318" s="178" t="str">
        <f>IF(AND(O318&lt;&gt;0,S318=0),"ERROR",IF(ISERROR(O318/S318),"OK",IF(AND(O318/S318&lt;=Index!$G$147,O318/S318&gt;=Index!$F$147),"OK","ERROR")))</f>
        <v>OK</v>
      </c>
      <c r="W318" s="431"/>
      <c r="X318" s="431"/>
      <c r="Y318" s="434">
        <f t="shared" si="51"/>
        <v>0</v>
      </c>
      <c r="Z318" s="431"/>
      <c r="AA318" s="431"/>
      <c r="AB318" s="434">
        <f t="shared" si="52"/>
        <v>0</v>
      </c>
      <c r="AC318" s="313"/>
      <c r="AE318" s="178" t="str">
        <f>IF(AND(Y318&lt;&gt;0,AC318=0),"ERROR",IF(ISERROR(Y318/AC318),"OK",IF(AND(Y318/AC318&lt;=Index!$G$147,Y318/AC318&gt;=Index!$F$147),"OK","ERROR")))</f>
        <v>OK</v>
      </c>
      <c r="AF318" s="16"/>
      <c r="AI318" s="5">
        <v>18</v>
      </c>
      <c r="AJ318" s="343" t="str">
        <f t="shared" si="53"/>
        <v>OK</v>
      </c>
      <c r="AK318" s="343" t="str">
        <f t="shared" si="54"/>
        <v>OK</v>
      </c>
      <c r="AL318" s="337" t="str">
        <f t="shared" si="55"/>
        <v>OK</v>
      </c>
    </row>
    <row r="319" spans="2:38" ht="10.15" customHeight="1">
      <c r="B319" s="15"/>
      <c r="D319" s="314">
        <v>19</v>
      </c>
      <c r="E319" s="256" t="s">
        <v>510</v>
      </c>
      <c r="G319" s="431"/>
      <c r="H319" s="431"/>
      <c r="I319" s="313"/>
      <c r="K319" s="178" t="str">
        <f>IF(AND(G319&lt;&gt;0,I319=0),"ERROR",IF(ISERROR(G319/I319),"OK",IF(AND(G319/I319&lt;=Index!$G$148,G319/I319&gt;=Index!$F$148),"OK","ERROR")))</f>
        <v>OK</v>
      </c>
      <c r="M319" s="431"/>
      <c r="N319" s="431"/>
      <c r="O319" s="434">
        <f t="shared" si="49"/>
        <v>0</v>
      </c>
      <c r="P319" s="431"/>
      <c r="Q319" s="431"/>
      <c r="R319" s="434">
        <f t="shared" si="50"/>
        <v>0</v>
      </c>
      <c r="S319" s="313"/>
      <c r="U319" s="178" t="str">
        <f>IF(AND(O319&lt;&gt;0,S319=0),"ERROR",IF(ISERROR(O319/S319),"OK",IF(AND(O319/S319&lt;=Index!$G$148,O319/S319&gt;=Index!$F$148),"OK","ERROR")))</f>
        <v>OK</v>
      </c>
      <c r="W319" s="431"/>
      <c r="X319" s="431"/>
      <c r="Y319" s="434">
        <f t="shared" si="51"/>
        <v>0</v>
      </c>
      <c r="Z319" s="431"/>
      <c r="AA319" s="431"/>
      <c r="AB319" s="434">
        <f t="shared" si="52"/>
        <v>0</v>
      </c>
      <c r="AC319" s="313"/>
      <c r="AE319" s="178" t="str">
        <f>IF(AND(Y319&lt;&gt;0,AC319=0),"ERROR",IF(ISERROR(Y319/AC319),"OK",IF(AND(Y319/AC319&lt;=Index!$G$148,Y319/AC319&gt;=Index!$F$148),"OK","ERROR")))</f>
        <v>OK</v>
      </c>
      <c r="AF319" s="16"/>
      <c r="AI319" s="5">
        <v>19</v>
      </c>
      <c r="AJ319" s="343" t="str">
        <f t="shared" si="53"/>
        <v>OK</v>
      </c>
      <c r="AK319" s="343" t="str">
        <f t="shared" si="54"/>
        <v>OK</v>
      </c>
      <c r="AL319" s="337" t="str">
        <f t="shared" si="55"/>
        <v>OK</v>
      </c>
    </row>
    <row r="320" spans="2:38" ht="10.15" customHeight="1">
      <c r="B320" s="15"/>
      <c r="D320" s="314">
        <v>20</v>
      </c>
      <c r="E320" s="256" t="s">
        <v>511</v>
      </c>
      <c r="G320" s="431"/>
      <c r="H320" s="431"/>
      <c r="I320" s="313"/>
      <c r="K320" s="178" t="str">
        <f>IF(AND(G320&lt;&gt;0,I320=0),"ERROR",IF(ISERROR(G320/I320),"OK",IF(AND(G320/I320&lt;=Index!$G$149,G320/I320&gt;=Index!$F$149),"OK","ERROR")))</f>
        <v>OK</v>
      </c>
      <c r="M320" s="431"/>
      <c r="N320" s="431"/>
      <c r="O320" s="434">
        <f t="shared" si="49"/>
        <v>0</v>
      </c>
      <c r="P320" s="431"/>
      <c r="Q320" s="431"/>
      <c r="R320" s="434">
        <f t="shared" si="50"/>
        <v>0</v>
      </c>
      <c r="S320" s="313"/>
      <c r="U320" s="178" t="str">
        <f>IF(AND(O320&lt;&gt;0,S320=0),"ERROR",IF(ISERROR(O320/S320),"OK",IF(AND(O320/S320&lt;=Index!$G$149,O320/S320&gt;=Index!$F$149),"OK","ERROR")))</f>
        <v>OK</v>
      </c>
      <c r="W320" s="431"/>
      <c r="X320" s="431"/>
      <c r="Y320" s="434">
        <f t="shared" si="51"/>
        <v>0</v>
      </c>
      <c r="Z320" s="431"/>
      <c r="AA320" s="431"/>
      <c r="AB320" s="434">
        <f t="shared" si="52"/>
        <v>0</v>
      </c>
      <c r="AC320" s="313"/>
      <c r="AE320" s="178" t="str">
        <f>IF(AND(Y320&lt;&gt;0,AC320=0),"ERROR",IF(ISERROR(Y320/AC320),"OK",IF(AND(Y320/AC320&lt;=Index!$G$149,Y320/AC320&gt;=Index!$F$149),"OK","ERROR")))</f>
        <v>OK</v>
      </c>
      <c r="AF320" s="16"/>
      <c r="AI320" s="5">
        <v>20</v>
      </c>
      <c r="AJ320" s="343" t="str">
        <f t="shared" si="53"/>
        <v>OK</v>
      </c>
      <c r="AK320" s="343" t="str">
        <f t="shared" si="54"/>
        <v>OK</v>
      </c>
      <c r="AL320" s="337" t="str">
        <f t="shared" si="55"/>
        <v>OK</v>
      </c>
    </row>
    <row r="321" spans="1:40" ht="10.15" customHeight="1">
      <c r="B321" s="15"/>
      <c r="D321" s="314">
        <v>21</v>
      </c>
      <c r="E321" s="256" t="s">
        <v>512</v>
      </c>
      <c r="G321" s="431"/>
      <c r="H321" s="431"/>
      <c r="I321" s="313"/>
      <c r="K321" s="178" t="str">
        <f>IF(AND(G321&lt;&gt;0,I321=0),"ERROR",IF(ISERROR(G321/I321),"OK",IF(AND(G321/I321&lt;=Index!$G$150,G321/I321&gt;=Index!$F$150),"OK","ERROR")))</f>
        <v>OK</v>
      </c>
      <c r="M321" s="431"/>
      <c r="N321" s="431"/>
      <c r="O321" s="434">
        <f t="shared" si="49"/>
        <v>0</v>
      </c>
      <c r="P321" s="431"/>
      <c r="Q321" s="431"/>
      <c r="R321" s="434">
        <f t="shared" si="50"/>
        <v>0</v>
      </c>
      <c r="S321" s="313"/>
      <c r="U321" s="178" t="str">
        <f>IF(AND(O321&lt;&gt;0,S321=0),"ERROR",IF(ISERROR(O321/S321),"OK",IF(AND(O321/S321&lt;=Index!$G$150,O321/S321&gt;=Index!$F$150),"OK","ERROR")))</f>
        <v>OK</v>
      </c>
      <c r="W321" s="431"/>
      <c r="X321" s="431"/>
      <c r="Y321" s="434">
        <f t="shared" si="51"/>
        <v>0</v>
      </c>
      <c r="Z321" s="431"/>
      <c r="AA321" s="431"/>
      <c r="AB321" s="434">
        <f t="shared" si="52"/>
        <v>0</v>
      </c>
      <c r="AC321" s="313"/>
      <c r="AE321" s="178" t="str">
        <f>IF(AND(Y321&lt;&gt;0,AC321=0),"ERROR",IF(ISERROR(Y321/AC321),"OK",IF(AND(Y321/AC321&lt;=Index!$G$150,Y321/AC321&gt;=Index!$F$150),"OK","ERROR")))</f>
        <v>OK</v>
      </c>
      <c r="AF321" s="16"/>
      <c r="AI321" s="5">
        <v>21</v>
      </c>
      <c r="AJ321" s="343" t="str">
        <f t="shared" si="53"/>
        <v>OK</v>
      </c>
      <c r="AK321" s="343" t="str">
        <f t="shared" si="54"/>
        <v>OK</v>
      </c>
      <c r="AL321" s="337" t="str">
        <f t="shared" si="55"/>
        <v>OK</v>
      </c>
    </row>
    <row r="322" spans="1:40" ht="10.15" customHeight="1">
      <c r="B322" s="15"/>
      <c r="D322" s="314">
        <v>22</v>
      </c>
      <c r="E322" s="256" t="s">
        <v>513</v>
      </c>
      <c r="G322" s="431"/>
      <c r="H322" s="431"/>
      <c r="I322" s="313"/>
      <c r="K322" s="178" t="str">
        <f>IF(AND(G322&lt;&gt;0,I322=0),"ERROR",IF(ISERROR(G322/I322),"OK",IF(AND(G322/I322&lt;=Index!$G$151,G322/I322&gt;=Index!$F$151),"OK","ERROR")))</f>
        <v>OK</v>
      </c>
      <c r="M322" s="431"/>
      <c r="N322" s="431"/>
      <c r="O322" s="434">
        <f t="shared" si="49"/>
        <v>0</v>
      </c>
      <c r="P322" s="431"/>
      <c r="Q322" s="431"/>
      <c r="R322" s="434">
        <f t="shared" si="50"/>
        <v>0</v>
      </c>
      <c r="S322" s="313"/>
      <c r="U322" s="178" t="str">
        <f>IF(AND(O322&lt;&gt;0,S322=0),"ERROR",IF(ISERROR(O322/S322),"OK",IF(AND(O322/S322&lt;=Index!$G$151,O322/S322&gt;=Index!$F$151),"OK","ERROR")))</f>
        <v>OK</v>
      </c>
      <c r="W322" s="431"/>
      <c r="X322" s="431"/>
      <c r="Y322" s="434">
        <f t="shared" si="51"/>
        <v>0</v>
      </c>
      <c r="Z322" s="431"/>
      <c r="AA322" s="431"/>
      <c r="AB322" s="434">
        <f t="shared" si="52"/>
        <v>0</v>
      </c>
      <c r="AC322" s="313"/>
      <c r="AE322" s="178" t="str">
        <f>IF(AND(Y322&lt;&gt;0,AC322=0),"ERROR",IF(ISERROR(Y322/AC322),"OK",IF(AND(Y322/AC322&lt;=Index!$G$151,Y322/AC322&gt;=Index!$F$151),"OK","ERROR")))</f>
        <v>OK</v>
      </c>
      <c r="AF322" s="16"/>
      <c r="AI322" s="5">
        <v>22</v>
      </c>
      <c r="AJ322" s="343" t="str">
        <f t="shared" si="53"/>
        <v>OK</v>
      </c>
      <c r="AK322" s="343" t="str">
        <f t="shared" si="54"/>
        <v>OK</v>
      </c>
      <c r="AL322" s="337" t="str">
        <f t="shared" si="55"/>
        <v>OK</v>
      </c>
    </row>
    <row r="323" spans="1:40" ht="10.15" customHeight="1">
      <c r="B323" s="15"/>
      <c r="D323" s="312">
        <v>23</v>
      </c>
      <c r="E323" s="254" t="s">
        <v>514</v>
      </c>
      <c r="G323" s="432"/>
      <c r="H323" s="432"/>
      <c r="I323" s="311"/>
      <c r="K323" s="180" t="str">
        <f>IF(AND(G323&lt;&gt;0,I323=0),"ERROR",IF(ISERROR(G323/I323),"OK",IF(G323/I323&gt;=Index!$F$152,"OK","ERROR")))</f>
        <v>OK</v>
      </c>
      <c r="M323" s="432"/>
      <c r="N323" s="432"/>
      <c r="O323" s="435">
        <f t="shared" si="49"/>
        <v>0</v>
      </c>
      <c r="P323" s="432"/>
      <c r="Q323" s="432"/>
      <c r="R323" s="435">
        <f t="shared" si="50"/>
        <v>0</v>
      </c>
      <c r="S323" s="311"/>
      <c r="U323" s="180" t="str">
        <f>IF(AND(O323&lt;&gt;0,S323=0),"ERROR",IF(ISERROR(O323/S323),"OK",IF(O323/S323&gt;=Index!$F$152,"OK","ERROR")))</f>
        <v>OK</v>
      </c>
      <c r="W323" s="432"/>
      <c r="X323" s="432"/>
      <c r="Y323" s="435">
        <f t="shared" si="51"/>
        <v>0</v>
      </c>
      <c r="Z323" s="432"/>
      <c r="AA323" s="432"/>
      <c r="AB323" s="435">
        <f t="shared" si="52"/>
        <v>0</v>
      </c>
      <c r="AC323" s="311"/>
      <c r="AE323" s="180" t="str">
        <f>IF(AND(Y323&lt;&gt;0,AC323=0),"ERROR",IF(ISERROR(Y323/AC323),"OK",IF(Y323/AC323&gt;=Index!$F$152,"OK","ERROR")))</f>
        <v>OK</v>
      </c>
      <c r="AF323" s="16"/>
      <c r="AI323" s="5">
        <v>23</v>
      </c>
      <c r="AJ323" s="343" t="str">
        <f t="shared" si="53"/>
        <v>OK</v>
      </c>
      <c r="AK323" s="343" t="str">
        <f t="shared" si="54"/>
        <v>OK</v>
      </c>
      <c r="AL323" s="337" t="str">
        <f t="shared" si="55"/>
        <v>OK</v>
      </c>
    </row>
    <row r="324" spans="1:40" ht="10.15" customHeight="1">
      <c r="B324" s="15"/>
      <c r="D324" s="310" t="s">
        <v>86</v>
      </c>
      <c r="E324" s="250" t="s">
        <v>401</v>
      </c>
      <c r="G324" s="433">
        <f>SUM(G300:G323)</f>
        <v>0</v>
      </c>
      <c r="H324" s="433">
        <f>SUM(H300:H323)</f>
        <v>0</v>
      </c>
      <c r="I324" s="372">
        <f>SUM(I300:I323)</f>
        <v>0</v>
      </c>
      <c r="M324" s="433">
        <f>SUM(M300:M323)</f>
        <v>0</v>
      </c>
      <c r="N324" s="433">
        <f>SUM(N300:N323)</f>
        <v>0</v>
      </c>
      <c r="O324" s="433">
        <f t="shared" si="49"/>
        <v>0</v>
      </c>
      <c r="P324" s="433">
        <f>SUM(P300:P323)</f>
        <v>0</v>
      </c>
      <c r="Q324" s="433">
        <f>SUM(Q300:Q323)</f>
        <v>0</v>
      </c>
      <c r="R324" s="433">
        <f t="shared" si="50"/>
        <v>0</v>
      </c>
      <c r="S324" s="372">
        <f>SUM(S300:S323)</f>
        <v>0</v>
      </c>
      <c r="W324" s="433">
        <f>SUM(W300:W323)</f>
        <v>0</v>
      </c>
      <c r="X324" s="433">
        <f>SUM(X300:X323)</f>
        <v>0</v>
      </c>
      <c r="Y324" s="433">
        <f t="shared" si="51"/>
        <v>0</v>
      </c>
      <c r="Z324" s="433">
        <f>SUM(Z300:Z323)</f>
        <v>0</v>
      </c>
      <c r="AA324" s="433">
        <f>SUM(AA300:AA323)</f>
        <v>0</v>
      </c>
      <c r="AB324" s="433">
        <f t="shared" si="52"/>
        <v>0</v>
      </c>
      <c r="AC324" s="372">
        <f>SUM(AC300:AC323)</f>
        <v>0</v>
      </c>
      <c r="AF324" s="16"/>
    </row>
    <row r="325" spans="1:40" ht="10.15" customHeight="1">
      <c r="B325" s="15"/>
      <c r="D325" s="8"/>
      <c r="E325" s="8"/>
      <c r="G325" s="374"/>
      <c r="H325" s="374"/>
      <c r="I325" s="375"/>
      <c r="M325" s="374"/>
      <c r="N325" s="374"/>
      <c r="O325" s="374"/>
      <c r="P325" s="374"/>
      <c r="Q325" s="374"/>
      <c r="R325" s="374"/>
      <c r="S325" s="375"/>
      <c r="W325" s="374"/>
      <c r="X325" s="374"/>
      <c r="Y325" s="374"/>
      <c r="Z325" s="374"/>
      <c r="AA325" s="374"/>
      <c r="AB325" s="374"/>
      <c r="AC325" s="375"/>
      <c r="AF325" s="16"/>
    </row>
    <row r="326" spans="1:40" ht="10.15" customHeight="1">
      <c r="B326" s="15"/>
      <c r="D326" s="309" t="s">
        <v>515</v>
      </c>
      <c r="E326" s="308"/>
      <c r="G326" s="307" t="str">
        <f>IF(ABS(G324-G1_Overall!G98)&lt;1,"OK","ERROR")</f>
        <v>OK</v>
      </c>
      <c r="H326" s="307" t="str">
        <f>IF(ABS(H324-G1_Overall!H98)&lt;1,"OK","ERROR")</f>
        <v>OK</v>
      </c>
      <c r="I326" s="306"/>
      <c r="M326" s="306"/>
      <c r="N326" s="307" t="str">
        <f>IF(ABS(N324-G1_Overall!G98)&lt;1,"OK","ERROR")</f>
        <v>OK</v>
      </c>
      <c r="O326" s="306"/>
      <c r="P326" s="306"/>
      <c r="Q326" s="307" t="str">
        <f>IF(ABS(Q324-G1_Overall!H98)&lt;1,"OK","ERROR")</f>
        <v>OK</v>
      </c>
      <c r="R326" s="306"/>
      <c r="S326" s="306"/>
      <c r="W326" s="304"/>
      <c r="X326" s="305"/>
      <c r="Y326" s="304"/>
      <c r="Z326" s="304"/>
      <c r="AA326" s="305"/>
      <c r="AB326" s="304"/>
      <c r="AC326" s="304"/>
      <c r="AF326" s="16"/>
      <c r="AI326" s="373" t="s">
        <v>516</v>
      </c>
      <c r="AJ326" s="343" t="str">
        <f>G326</f>
        <v>OK</v>
      </c>
      <c r="AK326" s="343" t="str">
        <f>H326</f>
        <v>OK</v>
      </c>
      <c r="AL326" s="343" t="str">
        <f>N326</f>
        <v>OK</v>
      </c>
      <c r="AM326" s="343" t="str">
        <f>Q326</f>
        <v>OK</v>
      </c>
    </row>
    <row r="327" spans="1:40" ht="10.15" customHeight="1">
      <c r="B327" s="15"/>
      <c r="D327" s="309" t="s">
        <v>567</v>
      </c>
      <c r="E327" s="308"/>
      <c r="G327" s="305"/>
      <c r="H327" s="305"/>
      <c r="I327" s="304"/>
      <c r="M327" s="306"/>
      <c r="N327" s="307" t="str">
        <f>IF(G324=N324,"OK","ERROR")</f>
        <v>OK</v>
      </c>
      <c r="O327" s="306"/>
      <c r="P327" s="306"/>
      <c r="Q327" s="307" t="str">
        <f>IF(H324=Q324,"OK","ERROR")</f>
        <v>OK</v>
      </c>
      <c r="R327" s="307" t="str">
        <f>IF(O324&gt;=R324,"OK","ERROR")</f>
        <v>OK</v>
      </c>
      <c r="S327" s="307" t="str">
        <f>IF(I324=S324,"OK","ERROR")</f>
        <v>OK</v>
      </c>
      <c r="W327" s="304"/>
      <c r="X327" s="305"/>
      <c r="Y327" s="304"/>
      <c r="Z327" s="304"/>
      <c r="AA327" s="305"/>
      <c r="AB327" s="304"/>
      <c r="AC327" s="304"/>
      <c r="AF327" s="16"/>
      <c r="AI327" s="373" t="s">
        <v>568</v>
      </c>
      <c r="AJ327" s="343" t="str">
        <f>N327</f>
        <v>OK</v>
      </c>
      <c r="AK327" s="343" t="str">
        <f>Q327</f>
        <v>OK</v>
      </c>
      <c r="AL327" s="343" t="str">
        <f>R327</f>
        <v>OK</v>
      </c>
      <c r="AM327" s="343" t="str">
        <f>S327</f>
        <v>OK</v>
      </c>
    </row>
    <row r="328" spans="1:40" ht="10.15" customHeight="1">
      <c r="B328" s="15"/>
      <c r="D328" s="8"/>
      <c r="E328" s="8"/>
      <c r="G328" s="374"/>
      <c r="H328" s="374"/>
      <c r="I328" s="375"/>
      <c r="M328" s="374"/>
      <c r="N328" s="374"/>
      <c r="O328" s="374"/>
      <c r="P328" s="374"/>
      <c r="Q328" s="374"/>
      <c r="R328" s="374"/>
      <c r="S328" s="375"/>
      <c r="W328" s="374"/>
      <c r="X328" s="374"/>
      <c r="Y328" s="374"/>
      <c r="Z328" s="374"/>
      <c r="AA328" s="374"/>
      <c r="AB328" s="374"/>
      <c r="AC328" s="375"/>
      <c r="AF328" s="16"/>
    </row>
    <row r="329" spans="1:40" ht="10.15" customHeight="1">
      <c r="B329" s="15"/>
      <c r="C329" s="298">
        <v>9</v>
      </c>
      <c r="D329" s="299" t="s">
        <v>526</v>
      </c>
      <c r="E329" s="299"/>
      <c r="F329" s="299"/>
      <c r="G329" s="299"/>
      <c r="H329" s="298"/>
      <c r="I329" s="298"/>
      <c r="J329" s="298"/>
      <c r="K329" s="298"/>
      <c r="L329" s="298"/>
      <c r="M329" s="298"/>
      <c r="N329" s="298"/>
      <c r="O329" s="298"/>
      <c r="P329" s="298"/>
      <c r="Q329" s="298"/>
      <c r="R329" s="298"/>
      <c r="S329" s="298"/>
      <c r="T329" s="298"/>
      <c r="U329" s="298"/>
      <c r="V329" s="298"/>
      <c r="W329" s="298"/>
      <c r="X329" s="298"/>
      <c r="Y329" s="298"/>
      <c r="Z329" s="298"/>
      <c r="AA329" s="298"/>
      <c r="AB329" s="298"/>
      <c r="AC329" s="298"/>
      <c r="AD329" s="298"/>
      <c r="AE329" s="298"/>
      <c r="AF329" s="16"/>
      <c r="AG329" s="368"/>
      <c r="AH329" s="341"/>
      <c r="AI329" s="341"/>
      <c r="AJ329" s="341"/>
      <c r="AK329" s="341"/>
      <c r="AL329" s="341"/>
      <c r="AM329" s="341"/>
      <c r="AN329" s="341"/>
    </row>
    <row r="330" spans="1:40" ht="10.15" customHeight="1">
      <c r="B330" s="15"/>
      <c r="AF330" s="16"/>
    </row>
    <row r="331" spans="1:40" s="340" customFormat="1" ht="10.15" customHeight="1">
      <c r="A331" s="260"/>
      <c r="B331" s="262"/>
      <c r="C331" s="260"/>
      <c r="D331" s="260"/>
      <c r="E331" s="260"/>
      <c r="F331" s="260"/>
      <c r="G331" s="565" t="s">
        <v>613</v>
      </c>
      <c r="H331" s="566"/>
      <c r="I331" s="567"/>
      <c r="J331" s="302"/>
      <c r="K331" s="302"/>
      <c r="L331" s="302"/>
      <c r="M331" s="565" t="s">
        <v>614</v>
      </c>
      <c r="N331" s="566"/>
      <c r="O331" s="566"/>
      <c r="P331" s="566"/>
      <c r="Q331" s="566"/>
      <c r="R331" s="566"/>
      <c r="S331" s="567"/>
      <c r="T331" s="264"/>
      <c r="U331" s="264"/>
      <c r="V331" s="264"/>
      <c r="W331" s="565" t="s">
        <v>615</v>
      </c>
      <c r="X331" s="566"/>
      <c r="Y331" s="566"/>
      <c r="Z331" s="566"/>
      <c r="AA331" s="566"/>
      <c r="AB331" s="566"/>
      <c r="AC331" s="567"/>
      <c r="AD331" s="264"/>
      <c r="AE331" s="264"/>
      <c r="AF331" s="261"/>
      <c r="AG331" s="260"/>
    </row>
    <row r="332" spans="1:40" s="340" customFormat="1" ht="10.15" customHeight="1">
      <c r="A332" s="260"/>
      <c r="B332" s="262"/>
      <c r="C332" s="260"/>
      <c r="D332" s="260"/>
      <c r="E332" s="260"/>
      <c r="F332" s="260"/>
      <c r="G332" s="565" t="s">
        <v>604</v>
      </c>
      <c r="H332" s="566"/>
      <c r="I332" s="567"/>
      <c r="J332" s="323"/>
      <c r="K332" s="323"/>
      <c r="L332" s="323"/>
      <c r="M332" s="571" t="s">
        <v>604</v>
      </c>
      <c r="N332" s="599"/>
      <c r="O332" s="599"/>
      <c r="P332" s="599"/>
      <c r="Q332" s="599"/>
      <c r="R332" s="599"/>
      <c r="S332" s="572"/>
      <c r="T332" s="260"/>
      <c r="U332" s="260"/>
      <c r="V332" s="260"/>
      <c r="W332" s="571" t="s">
        <v>605</v>
      </c>
      <c r="X332" s="599"/>
      <c r="Y332" s="599"/>
      <c r="Z332" s="599"/>
      <c r="AA332" s="599"/>
      <c r="AB332" s="599"/>
      <c r="AC332" s="572"/>
      <c r="AD332" s="264"/>
      <c r="AE332" s="264"/>
      <c r="AF332" s="261"/>
      <c r="AG332" s="260"/>
    </row>
    <row r="333" spans="1:40" s="340" customFormat="1" ht="10.15" customHeight="1">
      <c r="A333" s="260"/>
      <c r="B333" s="262"/>
      <c r="C333" s="260"/>
      <c r="D333" s="322" t="s">
        <v>406</v>
      </c>
      <c r="E333" s="321" t="s">
        <v>527</v>
      </c>
      <c r="F333" s="260"/>
      <c r="G333" s="263">
        <v>1</v>
      </c>
      <c r="H333" s="263">
        <v>2</v>
      </c>
      <c r="I333" s="263">
        <v>3</v>
      </c>
      <c r="J333" s="260"/>
      <c r="K333" s="260"/>
      <c r="L333" s="260"/>
      <c r="M333" s="263">
        <v>4</v>
      </c>
      <c r="N333" s="263">
        <v>5</v>
      </c>
      <c r="O333" s="263">
        <v>6</v>
      </c>
      <c r="P333" s="263">
        <v>7</v>
      </c>
      <c r="Q333" s="263">
        <v>8</v>
      </c>
      <c r="R333" s="263">
        <v>9</v>
      </c>
      <c r="S333" s="263">
        <v>10</v>
      </c>
      <c r="T333" s="260"/>
      <c r="U333" s="260"/>
      <c r="V333" s="260"/>
      <c r="W333" s="263">
        <v>11</v>
      </c>
      <c r="X333" s="263">
        <v>12</v>
      </c>
      <c r="Y333" s="263">
        <v>13</v>
      </c>
      <c r="Z333" s="263">
        <v>14</v>
      </c>
      <c r="AA333" s="263">
        <v>15</v>
      </c>
      <c r="AB333" s="263">
        <v>16</v>
      </c>
      <c r="AC333" s="263">
        <v>17</v>
      </c>
      <c r="AD333" s="260"/>
      <c r="AE333" s="260"/>
      <c r="AF333" s="261"/>
      <c r="AG333" s="260"/>
    </row>
    <row r="334" spans="1:40" s="340" customFormat="1" ht="20.45" customHeight="1">
      <c r="A334" s="260"/>
      <c r="B334" s="262"/>
      <c r="C334" s="260"/>
      <c r="D334" s="320" t="s">
        <v>405</v>
      </c>
      <c r="E334" s="319" t="s">
        <v>528</v>
      </c>
      <c r="F334" s="275"/>
      <c r="G334" s="245" t="s">
        <v>238</v>
      </c>
      <c r="H334" s="245" t="s">
        <v>239</v>
      </c>
      <c r="I334" s="245" t="s">
        <v>402</v>
      </c>
      <c r="J334" s="260"/>
      <c r="K334" s="245" t="s">
        <v>479</v>
      </c>
      <c r="L334" s="260"/>
      <c r="M334" s="245" t="s">
        <v>404</v>
      </c>
      <c r="N334" s="245" t="s">
        <v>238</v>
      </c>
      <c r="O334" s="245" t="s">
        <v>606</v>
      </c>
      <c r="P334" s="245" t="s">
        <v>403</v>
      </c>
      <c r="Q334" s="245" t="s">
        <v>239</v>
      </c>
      <c r="R334" s="245" t="s">
        <v>607</v>
      </c>
      <c r="S334" s="245" t="s">
        <v>402</v>
      </c>
      <c r="T334" s="260"/>
      <c r="U334" s="245" t="s">
        <v>479</v>
      </c>
      <c r="V334" s="260"/>
      <c r="W334" s="245" t="s">
        <v>608</v>
      </c>
      <c r="X334" s="245" t="s">
        <v>238</v>
      </c>
      <c r="Y334" s="245" t="s">
        <v>609</v>
      </c>
      <c r="Z334" s="245" t="s">
        <v>610</v>
      </c>
      <c r="AA334" s="245" t="s">
        <v>239</v>
      </c>
      <c r="AB334" s="245" t="s">
        <v>611</v>
      </c>
      <c r="AC334" s="245" t="s">
        <v>612</v>
      </c>
      <c r="AD334" s="260"/>
      <c r="AE334" s="245" t="s">
        <v>479</v>
      </c>
      <c r="AF334" s="261"/>
      <c r="AG334" s="260"/>
      <c r="AJ334" s="342" t="s">
        <v>488</v>
      </c>
      <c r="AK334" s="342" t="s">
        <v>489</v>
      </c>
      <c r="AL334" s="342" t="s">
        <v>490</v>
      </c>
    </row>
    <row r="335" spans="1:40" ht="20.45" customHeight="1">
      <c r="B335" s="15"/>
      <c r="D335" s="420" t="s">
        <v>670</v>
      </c>
      <c r="E335" s="421" t="s">
        <v>671</v>
      </c>
      <c r="F335" s="317"/>
      <c r="G335" s="369" t="s">
        <v>54</v>
      </c>
      <c r="H335" s="369" t="s">
        <v>54</v>
      </c>
      <c r="I335" s="369" t="s">
        <v>52</v>
      </c>
      <c r="J335" s="317"/>
      <c r="K335" s="318"/>
      <c r="L335" s="317"/>
      <c r="M335" s="369" t="s">
        <v>54</v>
      </c>
      <c r="N335" s="369" t="s">
        <v>54</v>
      </c>
      <c r="O335" s="369" t="s">
        <v>54</v>
      </c>
      <c r="P335" s="369" t="s">
        <v>54</v>
      </c>
      <c r="Q335" s="369" t="s">
        <v>54</v>
      </c>
      <c r="R335" s="369" t="s">
        <v>54</v>
      </c>
      <c r="S335" s="369" t="s">
        <v>52</v>
      </c>
      <c r="U335" s="370"/>
      <c r="W335" s="369" t="s">
        <v>54</v>
      </c>
      <c r="X335" s="369" t="s">
        <v>54</v>
      </c>
      <c r="Y335" s="369" t="s">
        <v>54</v>
      </c>
      <c r="Z335" s="369" t="s">
        <v>54</v>
      </c>
      <c r="AA335" s="369" t="s">
        <v>54</v>
      </c>
      <c r="AB335" s="369" t="s">
        <v>54</v>
      </c>
      <c r="AC335" s="369" t="s">
        <v>52</v>
      </c>
      <c r="AE335" s="370"/>
      <c r="AF335" s="16"/>
      <c r="AJ335" s="343"/>
      <c r="AK335" s="343"/>
    </row>
    <row r="336" spans="1:40" ht="10.15" customHeight="1">
      <c r="B336" s="15"/>
      <c r="F336" s="317"/>
      <c r="G336" s="429"/>
      <c r="H336" s="430"/>
      <c r="I336" s="316"/>
      <c r="J336" s="317"/>
      <c r="K336" s="318"/>
      <c r="L336" s="317"/>
      <c r="M336" s="429"/>
      <c r="N336" s="429"/>
      <c r="O336" s="429"/>
      <c r="P336" s="429"/>
      <c r="Q336" s="430"/>
      <c r="R336" s="430"/>
      <c r="S336" s="316"/>
      <c r="U336" s="100"/>
      <c r="W336" s="429"/>
      <c r="X336" s="429"/>
      <c r="Y336" s="429"/>
      <c r="Z336" s="429"/>
      <c r="AA336" s="430"/>
      <c r="AB336" s="430"/>
      <c r="AC336" s="316"/>
      <c r="AE336" s="100"/>
      <c r="AF336" s="16"/>
      <c r="AJ336" s="343"/>
      <c r="AK336" s="343"/>
    </row>
    <row r="337" spans="2:38" ht="10.15" customHeight="1">
      <c r="B337" s="15"/>
      <c r="D337" s="371">
        <v>0</v>
      </c>
      <c r="E337" s="315" t="s">
        <v>491</v>
      </c>
      <c r="F337" s="347"/>
      <c r="G337" s="431"/>
      <c r="H337" s="431"/>
      <c r="I337" s="313"/>
      <c r="K337" s="178" t="str">
        <f>IF(AND(G337&lt;&gt;0,I337=0),"ERROR",IF(ISERROR(G337/I337),"OK",IF(G337/I337&lt;=0,"OK","ERROR")))</f>
        <v>OK</v>
      </c>
      <c r="M337" s="431"/>
      <c r="N337" s="431"/>
      <c r="O337" s="434">
        <f>SUM(M337:N337)</f>
        <v>0</v>
      </c>
      <c r="P337" s="431"/>
      <c r="Q337" s="431"/>
      <c r="R337" s="434">
        <f>SUM(P337:Q337)</f>
        <v>0</v>
      </c>
      <c r="S337" s="313"/>
      <c r="U337" s="178" t="str">
        <f>IF(AND(O337&lt;&gt;0,S337=0),"ERROR",IF(ISERROR(O337/S337),"OK",IF(O337/S337&lt;=0,"OK","ERROR")))</f>
        <v>OK</v>
      </c>
      <c r="W337" s="431"/>
      <c r="X337" s="431"/>
      <c r="Y337" s="434">
        <f>SUM(W337:X337)</f>
        <v>0</v>
      </c>
      <c r="Z337" s="431"/>
      <c r="AA337" s="431"/>
      <c r="AB337" s="434">
        <f>SUM(Z337:AA337)</f>
        <v>0</v>
      </c>
      <c r="AC337" s="313"/>
      <c r="AE337" s="178" t="str">
        <f>IF(AND(Y337&lt;&gt;0,AC337=0),"ERROR",IF(ISERROR(Y337/AC337),"OK",IF(Y337/AC337&lt;=0,"OK","ERROR")))</f>
        <v>OK</v>
      </c>
      <c r="AF337" s="16"/>
      <c r="AI337" s="5">
        <v>0</v>
      </c>
      <c r="AJ337" s="343" t="str">
        <f>K337</f>
        <v>OK</v>
      </c>
      <c r="AK337" s="343" t="str">
        <f>U337</f>
        <v>OK</v>
      </c>
      <c r="AL337" s="337" t="str">
        <f>AE337</f>
        <v>OK</v>
      </c>
    </row>
    <row r="338" spans="2:38" ht="10.15" customHeight="1">
      <c r="B338" s="15"/>
      <c r="D338" s="314">
        <v>1</v>
      </c>
      <c r="E338" s="256" t="s">
        <v>492</v>
      </c>
      <c r="F338" s="347"/>
      <c r="G338" s="431"/>
      <c r="H338" s="431"/>
      <c r="I338" s="313"/>
      <c r="K338" s="178" t="str">
        <f>IF(AND(G338&lt;&gt;0,I338=0),"ERROR",IF(ISERROR(G338/I338),"OK",IF(AND(G338/I338&lt;=Index!$G$130,G338/I338&gt;=Index!$F$130),"OK","ERROR")))</f>
        <v>OK</v>
      </c>
      <c r="M338" s="431"/>
      <c r="N338" s="431"/>
      <c r="O338" s="434">
        <f t="shared" ref="O338:O361" si="56">SUM(M338:N338)</f>
        <v>0</v>
      </c>
      <c r="P338" s="431"/>
      <c r="Q338" s="431"/>
      <c r="R338" s="434">
        <f t="shared" ref="R338:R361" si="57">SUM(P338:Q338)</f>
        <v>0</v>
      </c>
      <c r="S338" s="313"/>
      <c r="U338" s="178" t="str">
        <f>IF(AND(O338&lt;&gt;0,S338=0),"ERROR",IF(ISERROR(O338/S338),"OK",IF(AND(O338/S338&lt;=Index!$G$130,O338/S338&gt;=Index!$F$130),"OK","ERROR")))</f>
        <v>OK</v>
      </c>
      <c r="W338" s="431"/>
      <c r="X338" s="431"/>
      <c r="Y338" s="434">
        <f t="shared" ref="Y338:Y361" si="58">SUM(W338:X338)</f>
        <v>0</v>
      </c>
      <c r="Z338" s="431"/>
      <c r="AA338" s="431"/>
      <c r="AB338" s="434">
        <f t="shared" ref="AB338:AB361" si="59">SUM(Z338:AA338)</f>
        <v>0</v>
      </c>
      <c r="AC338" s="313"/>
      <c r="AE338" s="178" t="str">
        <f>IF(AND(Y338&lt;&gt;0,AC338=0),"ERROR",IF(ISERROR(Y338/AC338),"OK",IF(AND(Y338/AC338&lt;=Index!$G$130,Y338/AC338&gt;=Index!$F$130),"OK","ERROR")))</f>
        <v>OK</v>
      </c>
      <c r="AF338" s="16"/>
      <c r="AI338" s="5">
        <v>1</v>
      </c>
      <c r="AJ338" s="343" t="str">
        <f t="shared" ref="AJ338:AJ360" si="60">K338</f>
        <v>OK</v>
      </c>
      <c r="AK338" s="343" t="str">
        <f t="shared" ref="AK338:AK360" si="61">U338</f>
        <v>OK</v>
      </c>
      <c r="AL338" s="337" t="str">
        <f t="shared" ref="AL338:AL360" si="62">AE338</f>
        <v>OK</v>
      </c>
    </row>
    <row r="339" spans="2:38" ht="10.15" customHeight="1">
      <c r="B339" s="15"/>
      <c r="D339" s="314">
        <v>2</v>
      </c>
      <c r="E339" s="256" t="s">
        <v>493</v>
      </c>
      <c r="F339" s="347"/>
      <c r="G339" s="431"/>
      <c r="H339" s="431"/>
      <c r="I339" s="313"/>
      <c r="K339" s="178" t="str">
        <f>IF(AND(G339&lt;&gt;0,I339=0),"ERROR",IF(ISERROR(G339/I339),"OK",IF(AND(G339/I339&lt;=Index!$G$131,G339/I339&gt;=Index!$F$131),"OK","ERROR")))</f>
        <v>OK</v>
      </c>
      <c r="M339" s="431"/>
      <c r="N339" s="431"/>
      <c r="O339" s="434">
        <f t="shared" si="56"/>
        <v>0</v>
      </c>
      <c r="P339" s="431"/>
      <c r="Q339" s="431"/>
      <c r="R339" s="434">
        <f t="shared" si="57"/>
        <v>0</v>
      </c>
      <c r="S339" s="313"/>
      <c r="U339" s="178" t="str">
        <f>IF(AND(O339&lt;&gt;0,S339=0),"ERROR",IF(ISERROR(O339/S339),"OK",IF(AND(O339/S339&lt;=Index!$G$131,O339/S339&gt;=Index!$F$131),"OK","ERROR")))</f>
        <v>OK</v>
      </c>
      <c r="W339" s="431"/>
      <c r="X339" s="431"/>
      <c r="Y339" s="434">
        <f t="shared" si="58"/>
        <v>0</v>
      </c>
      <c r="Z339" s="431"/>
      <c r="AA339" s="431"/>
      <c r="AB339" s="434">
        <f t="shared" si="59"/>
        <v>0</v>
      </c>
      <c r="AC339" s="313"/>
      <c r="AE339" s="178" t="str">
        <f>IF(AND(Y339&lt;&gt;0,AC339=0),"ERROR",IF(ISERROR(Y339/AC339),"OK",IF(AND(Y339/AC339&lt;=Index!$G$131,Y339/AC339&gt;=Index!$F$131),"OK","ERROR")))</f>
        <v>OK</v>
      </c>
      <c r="AF339" s="16"/>
      <c r="AI339" s="5">
        <v>2</v>
      </c>
      <c r="AJ339" s="343" t="str">
        <f t="shared" si="60"/>
        <v>OK</v>
      </c>
      <c r="AK339" s="343" t="str">
        <f t="shared" si="61"/>
        <v>OK</v>
      </c>
      <c r="AL339" s="337" t="str">
        <f t="shared" si="62"/>
        <v>OK</v>
      </c>
    </row>
    <row r="340" spans="2:38" ht="10.15" customHeight="1">
      <c r="B340" s="15"/>
      <c r="D340" s="314">
        <v>3</v>
      </c>
      <c r="E340" s="256" t="s">
        <v>494</v>
      </c>
      <c r="F340" s="347"/>
      <c r="G340" s="431"/>
      <c r="H340" s="431"/>
      <c r="I340" s="313"/>
      <c r="K340" s="178" t="str">
        <f>IF(AND(G340&lt;&gt;0,I340=0),"ERROR",IF(ISERROR(G340/I340),"OK",IF(AND(G340/I340&lt;=Index!$G$132,G340/I340&gt;=Index!$F$132),"OK","ERROR")))</f>
        <v>OK</v>
      </c>
      <c r="M340" s="431"/>
      <c r="N340" s="431"/>
      <c r="O340" s="434">
        <f t="shared" si="56"/>
        <v>0</v>
      </c>
      <c r="P340" s="431"/>
      <c r="Q340" s="431"/>
      <c r="R340" s="434">
        <f t="shared" si="57"/>
        <v>0</v>
      </c>
      <c r="S340" s="313"/>
      <c r="U340" s="178" t="str">
        <f>IF(AND(O340&lt;&gt;0,S340=0),"ERROR",IF(ISERROR(O340/S340),"OK",IF(AND(O340/S340&lt;=Index!$G$132,O340/S340&gt;=Index!$F$132),"OK","ERROR")))</f>
        <v>OK</v>
      </c>
      <c r="W340" s="431"/>
      <c r="X340" s="431"/>
      <c r="Y340" s="434">
        <f t="shared" si="58"/>
        <v>0</v>
      </c>
      <c r="Z340" s="431"/>
      <c r="AA340" s="431"/>
      <c r="AB340" s="434">
        <f t="shared" si="59"/>
        <v>0</v>
      </c>
      <c r="AC340" s="313"/>
      <c r="AE340" s="178" t="str">
        <f>IF(AND(Y340&lt;&gt;0,AC340=0),"ERROR",IF(ISERROR(Y340/AC340),"OK",IF(AND(Y340/AC340&lt;=Index!$G$132,Y340/AC340&gt;=Index!$F$132),"OK","ERROR")))</f>
        <v>OK</v>
      </c>
      <c r="AF340" s="16"/>
      <c r="AI340" s="5">
        <v>3</v>
      </c>
      <c r="AJ340" s="343" t="str">
        <f t="shared" si="60"/>
        <v>OK</v>
      </c>
      <c r="AK340" s="343" t="str">
        <f t="shared" si="61"/>
        <v>OK</v>
      </c>
      <c r="AL340" s="337" t="str">
        <f t="shared" si="62"/>
        <v>OK</v>
      </c>
    </row>
    <row r="341" spans="2:38" ht="10.15" customHeight="1">
      <c r="B341" s="15"/>
      <c r="D341" s="314">
        <v>4</v>
      </c>
      <c r="E341" s="256" t="s">
        <v>495</v>
      </c>
      <c r="F341" s="347"/>
      <c r="G341" s="431"/>
      <c r="H341" s="431"/>
      <c r="I341" s="313"/>
      <c r="K341" s="178" t="str">
        <f>IF(AND(G341&lt;&gt;0,I341=0),"ERROR",IF(ISERROR(G341/I341),"OK",IF(AND(G341/I341&lt;=Index!$G$133,G341/I341&gt;=Index!$F$133),"OK","ERROR")))</f>
        <v>OK</v>
      </c>
      <c r="M341" s="431"/>
      <c r="N341" s="431"/>
      <c r="O341" s="434">
        <f t="shared" si="56"/>
        <v>0</v>
      </c>
      <c r="P341" s="431"/>
      <c r="Q341" s="431"/>
      <c r="R341" s="434">
        <f t="shared" si="57"/>
        <v>0</v>
      </c>
      <c r="S341" s="313"/>
      <c r="U341" s="178" t="str">
        <f>IF(AND(O341&lt;&gt;0,S341=0),"ERROR",IF(ISERROR(O341/S341),"OK",IF(AND(O341/S341&lt;=Index!$G$133,O341/S341&gt;=Index!$F$133),"OK","ERROR")))</f>
        <v>OK</v>
      </c>
      <c r="W341" s="431"/>
      <c r="X341" s="431"/>
      <c r="Y341" s="434">
        <f t="shared" si="58"/>
        <v>0</v>
      </c>
      <c r="Z341" s="431"/>
      <c r="AA341" s="431"/>
      <c r="AB341" s="434">
        <f t="shared" si="59"/>
        <v>0</v>
      </c>
      <c r="AC341" s="313"/>
      <c r="AE341" s="178" t="str">
        <f>IF(AND(Y341&lt;&gt;0,AC341=0),"ERROR",IF(ISERROR(Y341/AC341),"OK",IF(AND(Y341/AC341&lt;=Index!$G$133,Y341/AC341&gt;=Index!$F$133),"OK","ERROR")))</f>
        <v>OK</v>
      </c>
      <c r="AF341" s="16"/>
      <c r="AI341" s="5">
        <v>4</v>
      </c>
      <c r="AJ341" s="343" t="str">
        <f t="shared" si="60"/>
        <v>OK</v>
      </c>
      <c r="AK341" s="343" t="str">
        <f t="shared" si="61"/>
        <v>OK</v>
      </c>
      <c r="AL341" s="337" t="str">
        <f t="shared" si="62"/>
        <v>OK</v>
      </c>
    </row>
    <row r="342" spans="2:38" ht="10.15" customHeight="1">
      <c r="B342" s="15"/>
      <c r="D342" s="314">
        <v>5</v>
      </c>
      <c r="E342" s="256" t="s">
        <v>496</v>
      </c>
      <c r="F342" s="347"/>
      <c r="G342" s="431"/>
      <c r="H342" s="431"/>
      <c r="I342" s="313"/>
      <c r="K342" s="178" t="str">
        <f>IF(AND(G342&lt;&gt;0,I342=0),"ERROR",IF(ISERROR(G342/I342),"OK",IF(AND(G342/I342&lt;=Index!$G$134,G342/I342&gt;=Index!$F$134),"OK","ERROR")))</f>
        <v>OK</v>
      </c>
      <c r="M342" s="431"/>
      <c r="N342" s="431"/>
      <c r="O342" s="434">
        <f t="shared" si="56"/>
        <v>0</v>
      </c>
      <c r="P342" s="431"/>
      <c r="Q342" s="431"/>
      <c r="R342" s="434">
        <f t="shared" si="57"/>
        <v>0</v>
      </c>
      <c r="S342" s="313"/>
      <c r="U342" s="178" t="str">
        <f>IF(AND(O342&lt;&gt;0,S342=0),"ERROR",IF(ISERROR(O342/S342),"OK",IF(AND(O342/S342&lt;=Index!$G$134,O342/S342&gt;=Index!$F$134),"OK","ERROR")))</f>
        <v>OK</v>
      </c>
      <c r="W342" s="431"/>
      <c r="X342" s="431"/>
      <c r="Y342" s="434">
        <f t="shared" si="58"/>
        <v>0</v>
      </c>
      <c r="Z342" s="431"/>
      <c r="AA342" s="431"/>
      <c r="AB342" s="434">
        <f t="shared" si="59"/>
        <v>0</v>
      </c>
      <c r="AC342" s="313"/>
      <c r="AE342" s="178" t="str">
        <f>IF(AND(Y342&lt;&gt;0,AC342=0),"ERROR",IF(ISERROR(Y342/AC342),"OK",IF(AND(Y342/AC342&lt;=Index!$G$134,Y342/AC342&gt;=Index!$F$134),"OK","ERROR")))</f>
        <v>OK</v>
      </c>
      <c r="AF342" s="16"/>
      <c r="AI342" s="5">
        <v>5</v>
      </c>
      <c r="AJ342" s="343" t="str">
        <f t="shared" si="60"/>
        <v>OK</v>
      </c>
      <c r="AK342" s="343" t="str">
        <f t="shared" si="61"/>
        <v>OK</v>
      </c>
      <c r="AL342" s="337" t="str">
        <f t="shared" si="62"/>
        <v>OK</v>
      </c>
    </row>
    <row r="343" spans="2:38" ht="10.15" customHeight="1">
      <c r="B343" s="15"/>
      <c r="D343" s="314">
        <v>6</v>
      </c>
      <c r="E343" s="256" t="s">
        <v>497</v>
      </c>
      <c r="F343" s="347"/>
      <c r="G343" s="431"/>
      <c r="H343" s="431"/>
      <c r="I343" s="313"/>
      <c r="K343" s="178" t="str">
        <f>IF(AND(G343&lt;&gt;0,I343=0),"ERROR",IF(ISERROR(G343/I343),"OK",IF(AND(G343/I343&lt;=Index!$G$135,G343/I343&gt;=Index!$F$135),"OK","ERROR")))</f>
        <v>OK</v>
      </c>
      <c r="M343" s="431"/>
      <c r="N343" s="431"/>
      <c r="O343" s="434">
        <f t="shared" si="56"/>
        <v>0</v>
      </c>
      <c r="P343" s="431"/>
      <c r="Q343" s="431"/>
      <c r="R343" s="434">
        <f t="shared" si="57"/>
        <v>0</v>
      </c>
      <c r="S343" s="313"/>
      <c r="U343" s="178" t="str">
        <f>IF(AND(O343&lt;&gt;0,S343=0),"ERROR",IF(ISERROR(O343/S343),"OK",IF(AND(O343/S343&lt;=Index!$G$135,O343/S343&gt;=Index!$F$135),"OK","ERROR")))</f>
        <v>OK</v>
      </c>
      <c r="W343" s="431"/>
      <c r="X343" s="431"/>
      <c r="Y343" s="434">
        <f t="shared" si="58"/>
        <v>0</v>
      </c>
      <c r="Z343" s="431"/>
      <c r="AA343" s="431"/>
      <c r="AB343" s="434">
        <f t="shared" si="59"/>
        <v>0</v>
      </c>
      <c r="AC343" s="313"/>
      <c r="AE343" s="178" t="str">
        <f>IF(AND(Y343&lt;&gt;0,AC343=0),"ERROR",IF(ISERROR(Y343/AC343),"OK",IF(AND(Y343/AC343&lt;=Index!$G$135,Y343/AC343&gt;=Index!$F$135),"OK","ERROR")))</f>
        <v>OK</v>
      </c>
      <c r="AF343" s="16"/>
      <c r="AI343" s="5">
        <v>6</v>
      </c>
      <c r="AJ343" s="343" t="str">
        <f t="shared" si="60"/>
        <v>OK</v>
      </c>
      <c r="AK343" s="343" t="str">
        <f t="shared" si="61"/>
        <v>OK</v>
      </c>
      <c r="AL343" s="337" t="str">
        <f t="shared" si="62"/>
        <v>OK</v>
      </c>
    </row>
    <row r="344" spans="2:38" ht="10.15" customHeight="1">
      <c r="B344" s="15"/>
      <c r="D344" s="314">
        <v>7</v>
      </c>
      <c r="E344" s="256" t="s">
        <v>498</v>
      </c>
      <c r="F344" s="347"/>
      <c r="G344" s="431"/>
      <c r="H344" s="431"/>
      <c r="I344" s="313"/>
      <c r="K344" s="178" t="str">
        <f>IF(AND(G344&lt;&gt;0,I344=0),"ERROR",IF(ISERROR(G344/I344),"OK",IF(AND(G344/I344&lt;=Index!$G$136,G344/I344&gt;=Index!$F$136),"OK","ERROR")))</f>
        <v>OK</v>
      </c>
      <c r="M344" s="431"/>
      <c r="N344" s="431"/>
      <c r="O344" s="434">
        <f t="shared" si="56"/>
        <v>0</v>
      </c>
      <c r="P344" s="431"/>
      <c r="Q344" s="431"/>
      <c r="R344" s="434">
        <f t="shared" si="57"/>
        <v>0</v>
      </c>
      <c r="S344" s="313"/>
      <c r="U344" s="178" t="str">
        <f>IF(AND(O344&lt;&gt;0,S344=0),"ERROR",IF(ISERROR(O344/S344),"OK",IF(AND(O344/S344&lt;=Index!$G$136,O344/S344&gt;=Index!$F$136),"OK","ERROR")))</f>
        <v>OK</v>
      </c>
      <c r="W344" s="431"/>
      <c r="X344" s="431"/>
      <c r="Y344" s="434">
        <f t="shared" si="58"/>
        <v>0</v>
      </c>
      <c r="Z344" s="431"/>
      <c r="AA344" s="431"/>
      <c r="AB344" s="434">
        <f t="shared" si="59"/>
        <v>0</v>
      </c>
      <c r="AC344" s="313"/>
      <c r="AE344" s="178" t="str">
        <f>IF(AND(Y344&lt;&gt;0,AC344=0),"ERROR",IF(ISERROR(Y344/AC344),"OK",IF(AND(Y344/AC344&lt;=Index!$G$136,Y344/AC344&gt;=Index!$F$136),"OK","ERROR")))</f>
        <v>OK</v>
      </c>
      <c r="AF344" s="16"/>
      <c r="AI344" s="5">
        <v>7</v>
      </c>
      <c r="AJ344" s="343" t="str">
        <f t="shared" si="60"/>
        <v>OK</v>
      </c>
      <c r="AK344" s="343" t="str">
        <f t="shared" si="61"/>
        <v>OK</v>
      </c>
      <c r="AL344" s="337" t="str">
        <f t="shared" si="62"/>
        <v>OK</v>
      </c>
    </row>
    <row r="345" spans="2:38" ht="10.15" customHeight="1">
      <c r="B345" s="15"/>
      <c r="D345" s="314">
        <v>8</v>
      </c>
      <c r="E345" s="256" t="s">
        <v>499</v>
      </c>
      <c r="F345" s="347"/>
      <c r="G345" s="431"/>
      <c r="H345" s="431"/>
      <c r="I345" s="313"/>
      <c r="K345" s="178" t="str">
        <f>IF(AND(G345&lt;&gt;0,I345=0),"ERROR",IF(ISERROR(G345/I345),"OK",IF(AND(G345/I345&lt;=Index!$G$137,G345/I345&gt;=Index!$F$137),"OK","ERROR")))</f>
        <v>OK</v>
      </c>
      <c r="M345" s="431"/>
      <c r="N345" s="431"/>
      <c r="O345" s="434">
        <f t="shared" si="56"/>
        <v>0</v>
      </c>
      <c r="P345" s="431"/>
      <c r="Q345" s="431"/>
      <c r="R345" s="434">
        <f t="shared" si="57"/>
        <v>0</v>
      </c>
      <c r="S345" s="313"/>
      <c r="U345" s="178" t="str">
        <f>IF(AND(O345&lt;&gt;0,S345=0),"ERROR",IF(ISERROR(O345/S345),"OK",IF(AND(O345/S345&lt;=Index!$G$137,O345/S345&gt;=Index!$F$137),"OK","ERROR")))</f>
        <v>OK</v>
      </c>
      <c r="W345" s="431"/>
      <c r="X345" s="431"/>
      <c r="Y345" s="434">
        <f t="shared" si="58"/>
        <v>0</v>
      </c>
      <c r="Z345" s="431"/>
      <c r="AA345" s="431"/>
      <c r="AB345" s="434">
        <f t="shared" si="59"/>
        <v>0</v>
      </c>
      <c r="AC345" s="313"/>
      <c r="AE345" s="178" t="str">
        <f>IF(AND(Y345&lt;&gt;0,AC345=0),"ERROR",IF(ISERROR(Y345/AC345),"OK",IF(AND(Y345/AC345&lt;=Index!$G$137,Y345/AC345&gt;=Index!$F$137),"OK","ERROR")))</f>
        <v>OK</v>
      </c>
      <c r="AF345" s="16"/>
      <c r="AI345" s="5">
        <v>8</v>
      </c>
      <c r="AJ345" s="343" t="str">
        <f t="shared" si="60"/>
        <v>OK</v>
      </c>
      <c r="AK345" s="343" t="str">
        <f t="shared" si="61"/>
        <v>OK</v>
      </c>
      <c r="AL345" s="337" t="str">
        <f t="shared" si="62"/>
        <v>OK</v>
      </c>
    </row>
    <row r="346" spans="2:38" ht="10.15" customHeight="1">
      <c r="B346" s="15"/>
      <c r="D346" s="314">
        <v>9</v>
      </c>
      <c r="E346" s="256" t="s">
        <v>500</v>
      </c>
      <c r="F346" s="347"/>
      <c r="G346" s="431"/>
      <c r="H346" s="431"/>
      <c r="I346" s="313"/>
      <c r="K346" s="178" t="str">
        <f>IF(AND(G346&lt;&gt;0,I346=0),"ERROR",IF(ISERROR(G346/I346),"OK",IF(AND(G346/I346&lt;=Index!$G$138,G346/I346&gt;=Index!$F$138),"OK","ERROR")))</f>
        <v>OK</v>
      </c>
      <c r="M346" s="431"/>
      <c r="N346" s="431"/>
      <c r="O346" s="434">
        <f t="shared" si="56"/>
        <v>0</v>
      </c>
      <c r="P346" s="431"/>
      <c r="Q346" s="431"/>
      <c r="R346" s="434">
        <f t="shared" si="57"/>
        <v>0</v>
      </c>
      <c r="S346" s="313"/>
      <c r="U346" s="178" t="str">
        <f>IF(AND(O346&lt;&gt;0,S346=0),"ERROR",IF(ISERROR(O346/S346),"OK",IF(AND(O346/S346&lt;=Index!$G$138,O346/S346&gt;=Index!$F$138),"OK","ERROR")))</f>
        <v>OK</v>
      </c>
      <c r="W346" s="431"/>
      <c r="X346" s="431"/>
      <c r="Y346" s="434">
        <f t="shared" si="58"/>
        <v>0</v>
      </c>
      <c r="Z346" s="431"/>
      <c r="AA346" s="431"/>
      <c r="AB346" s="434">
        <f t="shared" si="59"/>
        <v>0</v>
      </c>
      <c r="AC346" s="313"/>
      <c r="AE346" s="178" t="str">
        <f>IF(AND(Y346&lt;&gt;0,AC346=0),"ERROR",IF(ISERROR(Y346/AC346),"OK",IF(AND(Y346/AC346&lt;=Index!$G$138,Y346/AC346&gt;=Index!$F$138),"OK","ERROR")))</f>
        <v>OK</v>
      </c>
      <c r="AF346" s="16"/>
      <c r="AI346" s="5">
        <v>9</v>
      </c>
      <c r="AJ346" s="343" t="str">
        <f t="shared" si="60"/>
        <v>OK</v>
      </c>
      <c r="AK346" s="343" t="str">
        <f t="shared" si="61"/>
        <v>OK</v>
      </c>
      <c r="AL346" s="337" t="str">
        <f t="shared" si="62"/>
        <v>OK</v>
      </c>
    </row>
    <row r="347" spans="2:38" ht="10.15" customHeight="1">
      <c r="B347" s="15"/>
      <c r="D347" s="314">
        <v>10</v>
      </c>
      <c r="E347" s="256" t="s">
        <v>501</v>
      </c>
      <c r="G347" s="431"/>
      <c r="H347" s="431"/>
      <c r="I347" s="313"/>
      <c r="K347" s="178" t="str">
        <f>IF(AND(G347&lt;&gt;0,I347=0),"ERROR",IF(ISERROR(G347/I347),"OK",IF(AND(G347/I347&lt;=Index!$G$139,G347/I347&gt;=Index!$F$139),"OK","ERROR")))</f>
        <v>OK</v>
      </c>
      <c r="M347" s="431"/>
      <c r="N347" s="431"/>
      <c r="O347" s="434">
        <f t="shared" si="56"/>
        <v>0</v>
      </c>
      <c r="P347" s="431"/>
      <c r="Q347" s="431"/>
      <c r="R347" s="434">
        <f t="shared" si="57"/>
        <v>0</v>
      </c>
      <c r="S347" s="313"/>
      <c r="U347" s="178" t="str">
        <f>IF(AND(O347&lt;&gt;0,S347=0),"ERROR",IF(ISERROR(O347/S347),"OK",IF(AND(O347/S347&lt;=Index!$G$139,O347/S347&gt;=Index!$F$139),"OK","ERROR")))</f>
        <v>OK</v>
      </c>
      <c r="W347" s="431"/>
      <c r="X347" s="431"/>
      <c r="Y347" s="434">
        <f t="shared" si="58"/>
        <v>0</v>
      </c>
      <c r="Z347" s="431"/>
      <c r="AA347" s="431"/>
      <c r="AB347" s="434">
        <f t="shared" si="59"/>
        <v>0</v>
      </c>
      <c r="AC347" s="313"/>
      <c r="AE347" s="178" t="str">
        <f>IF(AND(Y347&lt;&gt;0,AC347=0),"ERROR",IF(ISERROR(Y347/AC347),"OK",IF(AND(Y347/AC347&lt;=Index!$G$139,Y347/AC347&gt;=Index!$F$139),"OK","ERROR")))</f>
        <v>OK</v>
      </c>
      <c r="AF347" s="16"/>
      <c r="AI347" s="5">
        <v>10</v>
      </c>
      <c r="AJ347" s="343" t="str">
        <f t="shared" si="60"/>
        <v>OK</v>
      </c>
      <c r="AK347" s="343" t="str">
        <f t="shared" si="61"/>
        <v>OK</v>
      </c>
      <c r="AL347" s="337" t="str">
        <f t="shared" si="62"/>
        <v>OK</v>
      </c>
    </row>
    <row r="348" spans="2:38" ht="10.15" customHeight="1">
      <c r="B348" s="15"/>
      <c r="D348" s="314">
        <v>11</v>
      </c>
      <c r="E348" s="256" t="s">
        <v>502</v>
      </c>
      <c r="G348" s="431"/>
      <c r="H348" s="431"/>
      <c r="I348" s="313"/>
      <c r="K348" s="178" t="str">
        <f>IF(AND(G348&lt;&gt;0,I348=0),"ERROR",IF(ISERROR(G348/I348),"OK",IF(AND(G348/I348&lt;=Index!$G$140,G348/I348&gt;=Index!$F$140),"OK","ERROR")))</f>
        <v>OK</v>
      </c>
      <c r="M348" s="431"/>
      <c r="N348" s="431"/>
      <c r="O348" s="434">
        <f t="shared" si="56"/>
        <v>0</v>
      </c>
      <c r="P348" s="431"/>
      <c r="Q348" s="431"/>
      <c r="R348" s="434">
        <f t="shared" si="57"/>
        <v>0</v>
      </c>
      <c r="S348" s="313"/>
      <c r="U348" s="178" t="str">
        <f>IF(AND(O348&lt;&gt;0,S348=0),"ERROR",IF(ISERROR(O348/S348),"OK",IF(AND(O348/S348&lt;=Index!$G$140,O348/S348&gt;=Index!$F$140),"OK","ERROR")))</f>
        <v>OK</v>
      </c>
      <c r="W348" s="431"/>
      <c r="X348" s="431"/>
      <c r="Y348" s="434">
        <f t="shared" si="58"/>
        <v>0</v>
      </c>
      <c r="Z348" s="431"/>
      <c r="AA348" s="431"/>
      <c r="AB348" s="434">
        <f t="shared" si="59"/>
        <v>0</v>
      </c>
      <c r="AC348" s="313"/>
      <c r="AE348" s="178" t="str">
        <f>IF(AND(Y348&lt;&gt;0,AC348=0),"ERROR",IF(ISERROR(Y348/AC348),"OK",IF(AND(Y348/AC348&lt;=Index!$G$140,Y348/AC348&gt;=Index!$F$140),"OK","ERROR")))</f>
        <v>OK</v>
      </c>
      <c r="AF348" s="16"/>
      <c r="AI348" s="5">
        <v>11</v>
      </c>
      <c r="AJ348" s="343" t="str">
        <f t="shared" si="60"/>
        <v>OK</v>
      </c>
      <c r="AK348" s="343" t="str">
        <f t="shared" si="61"/>
        <v>OK</v>
      </c>
      <c r="AL348" s="337" t="str">
        <f t="shared" si="62"/>
        <v>OK</v>
      </c>
    </row>
    <row r="349" spans="2:38" ht="10.15" customHeight="1">
      <c r="B349" s="15"/>
      <c r="D349" s="314">
        <v>12</v>
      </c>
      <c r="E349" s="256" t="s">
        <v>503</v>
      </c>
      <c r="G349" s="431"/>
      <c r="H349" s="431"/>
      <c r="I349" s="313"/>
      <c r="K349" s="178" t="str">
        <f>IF(AND(G349&lt;&gt;0,I349=0),"ERROR",IF(ISERROR(G349/I349),"OK",IF(AND(G349/I349&lt;=Index!$G$141,G349/I349&gt;=Index!$F$141),"OK","ERROR")))</f>
        <v>OK</v>
      </c>
      <c r="M349" s="431"/>
      <c r="N349" s="431"/>
      <c r="O349" s="434">
        <f t="shared" si="56"/>
        <v>0</v>
      </c>
      <c r="P349" s="431"/>
      <c r="Q349" s="431"/>
      <c r="R349" s="434">
        <f t="shared" si="57"/>
        <v>0</v>
      </c>
      <c r="S349" s="313"/>
      <c r="U349" s="178" t="str">
        <f>IF(AND(O349&lt;&gt;0,S349=0),"ERROR",IF(ISERROR(O349/S349),"OK",IF(AND(O349/S349&lt;=Index!$G$141,O349/S349&gt;=Index!$F$141),"OK","ERROR")))</f>
        <v>OK</v>
      </c>
      <c r="W349" s="431"/>
      <c r="X349" s="431"/>
      <c r="Y349" s="434">
        <f t="shared" si="58"/>
        <v>0</v>
      </c>
      <c r="Z349" s="431"/>
      <c r="AA349" s="431"/>
      <c r="AB349" s="434">
        <f t="shared" si="59"/>
        <v>0</v>
      </c>
      <c r="AC349" s="313"/>
      <c r="AE349" s="178" t="str">
        <f>IF(AND(Y349&lt;&gt;0,AC349=0),"ERROR",IF(ISERROR(Y349/AC349),"OK",IF(AND(Y349/AC349&lt;=Index!$G$141,Y349/AC349&gt;=Index!$F$141),"OK","ERROR")))</f>
        <v>OK</v>
      </c>
      <c r="AF349" s="16"/>
      <c r="AI349" s="5">
        <v>12</v>
      </c>
      <c r="AJ349" s="343" t="str">
        <f t="shared" si="60"/>
        <v>OK</v>
      </c>
      <c r="AK349" s="343" t="str">
        <f t="shared" si="61"/>
        <v>OK</v>
      </c>
      <c r="AL349" s="337" t="str">
        <f t="shared" si="62"/>
        <v>OK</v>
      </c>
    </row>
    <row r="350" spans="2:38" ht="10.15" customHeight="1">
      <c r="B350" s="15"/>
      <c r="D350" s="314">
        <v>13</v>
      </c>
      <c r="E350" s="256" t="s">
        <v>504</v>
      </c>
      <c r="G350" s="431"/>
      <c r="H350" s="431"/>
      <c r="I350" s="313"/>
      <c r="K350" s="178" t="str">
        <f>IF(AND(G350&lt;&gt;0,I350=0),"ERROR",IF(ISERROR(G350/I350),"OK",IF(AND(G350/I350&lt;=Index!$G$142,G350/I350&gt;=Index!$F$142),"OK","ERROR")))</f>
        <v>OK</v>
      </c>
      <c r="M350" s="431"/>
      <c r="N350" s="431"/>
      <c r="O350" s="434">
        <f t="shared" si="56"/>
        <v>0</v>
      </c>
      <c r="P350" s="431"/>
      <c r="Q350" s="431"/>
      <c r="R350" s="434">
        <f t="shared" si="57"/>
        <v>0</v>
      </c>
      <c r="S350" s="313"/>
      <c r="U350" s="178" t="str">
        <f>IF(AND(O350&lt;&gt;0,S350=0),"ERROR",IF(ISERROR(O350/S350),"OK",IF(AND(O350/S350&lt;=Index!$G$142,O350/S350&gt;=Index!$F$142),"OK","ERROR")))</f>
        <v>OK</v>
      </c>
      <c r="W350" s="431"/>
      <c r="X350" s="431"/>
      <c r="Y350" s="434">
        <f t="shared" si="58"/>
        <v>0</v>
      </c>
      <c r="Z350" s="431"/>
      <c r="AA350" s="431"/>
      <c r="AB350" s="434">
        <f t="shared" si="59"/>
        <v>0</v>
      </c>
      <c r="AC350" s="313"/>
      <c r="AE350" s="178" t="str">
        <f>IF(AND(Y350&lt;&gt;0,AC350=0),"ERROR",IF(ISERROR(Y350/AC350),"OK",IF(AND(Y350/AC350&lt;=Index!$G$142,Y350/AC350&gt;=Index!$F$142),"OK","ERROR")))</f>
        <v>OK</v>
      </c>
      <c r="AF350" s="16"/>
      <c r="AI350" s="5">
        <v>13</v>
      </c>
      <c r="AJ350" s="343" t="str">
        <f t="shared" si="60"/>
        <v>OK</v>
      </c>
      <c r="AK350" s="343" t="str">
        <f t="shared" si="61"/>
        <v>OK</v>
      </c>
      <c r="AL350" s="337" t="str">
        <f t="shared" si="62"/>
        <v>OK</v>
      </c>
    </row>
    <row r="351" spans="2:38" ht="10.15" customHeight="1">
      <c r="B351" s="15"/>
      <c r="D351" s="314">
        <v>14</v>
      </c>
      <c r="E351" s="256" t="s">
        <v>505</v>
      </c>
      <c r="G351" s="431"/>
      <c r="H351" s="431"/>
      <c r="I351" s="313"/>
      <c r="K351" s="178" t="str">
        <f>IF(AND(G351&lt;&gt;0,I351=0),"ERROR",IF(ISERROR(G351/I351),"OK",IF(AND(G351/I351&lt;=Index!$G$143,G351/I351&gt;=Index!$F$143),"OK","ERROR")))</f>
        <v>OK</v>
      </c>
      <c r="M351" s="431"/>
      <c r="N351" s="431"/>
      <c r="O351" s="434">
        <f t="shared" si="56"/>
        <v>0</v>
      </c>
      <c r="P351" s="431"/>
      <c r="Q351" s="431"/>
      <c r="R351" s="434">
        <f t="shared" si="57"/>
        <v>0</v>
      </c>
      <c r="S351" s="313"/>
      <c r="U351" s="178" t="str">
        <f>IF(AND(O351&lt;&gt;0,S351=0),"ERROR",IF(ISERROR(O351/S351),"OK",IF(AND(O351/S351&lt;=Index!$G$143,O351/S351&gt;=Index!$F$143),"OK","ERROR")))</f>
        <v>OK</v>
      </c>
      <c r="W351" s="431"/>
      <c r="X351" s="431"/>
      <c r="Y351" s="434">
        <f t="shared" si="58"/>
        <v>0</v>
      </c>
      <c r="Z351" s="431"/>
      <c r="AA351" s="431"/>
      <c r="AB351" s="434">
        <f t="shared" si="59"/>
        <v>0</v>
      </c>
      <c r="AC351" s="313"/>
      <c r="AE351" s="178" t="str">
        <f>IF(AND(Y351&lt;&gt;0,AC351=0),"ERROR",IF(ISERROR(Y351/AC351),"OK",IF(AND(Y351/AC351&lt;=Index!$G$143,Y351/AC351&gt;=Index!$F$143),"OK","ERROR")))</f>
        <v>OK</v>
      </c>
      <c r="AF351" s="16"/>
      <c r="AI351" s="5">
        <v>14</v>
      </c>
      <c r="AJ351" s="343" t="str">
        <f t="shared" si="60"/>
        <v>OK</v>
      </c>
      <c r="AK351" s="343" t="str">
        <f t="shared" si="61"/>
        <v>OK</v>
      </c>
      <c r="AL351" s="337" t="str">
        <f t="shared" si="62"/>
        <v>OK</v>
      </c>
    </row>
    <row r="352" spans="2:38" ht="10.15" customHeight="1">
      <c r="B352" s="15"/>
      <c r="D352" s="314">
        <v>15</v>
      </c>
      <c r="E352" s="256" t="s">
        <v>506</v>
      </c>
      <c r="G352" s="431"/>
      <c r="H352" s="431"/>
      <c r="I352" s="313"/>
      <c r="K352" s="178" t="str">
        <f>IF(AND(G352&lt;&gt;0,I352=0),"ERROR",IF(ISERROR(G352/I352),"OK",IF(AND(G352/I352&lt;=Index!$G$144,G352/I352&gt;=Index!$F$144),"OK","ERROR")))</f>
        <v>OK</v>
      </c>
      <c r="M352" s="431"/>
      <c r="N352" s="431"/>
      <c r="O352" s="434">
        <f t="shared" si="56"/>
        <v>0</v>
      </c>
      <c r="P352" s="431"/>
      <c r="Q352" s="431"/>
      <c r="R352" s="434">
        <f t="shared" si="57"/>
        <v>0</v>
      </c>
      <c r="S352" s="313"/>
      <c r="U352" s="178" t="str">
        <f>IF(AND(O352&lt;&gt;0,S352=0),"ERROR",IF(ISERROR(O352/S352),"OK",IF(AND(O352/S352&lt;=Index!$G$144,O352/S352&gt;=Index!$F$144),"OK","ERROR")))</f>
        <v>OK</v>
      </c>
      <c r="W352" s="431"/>
      <c r="X352" s="431"/>
      <c r="Y352" s="434">
        <f t="shared" si="58"/>
        <v>0</v>
      </c>
      <c r="Z352" s="431"/>
      <c r="AA352" s="431"/>
      <c r="AB352" s="434">
        <f t="shared" si="59"/>
        <v>0</v>
      </c>
      <c r="AC352" s="313"/>
      <c r="AE352" s="178" t="str">
        <f>IF(AND(Y352&lt;&gt;0,AC352=0),"ERROR",IF(ISERROR(Y352/AC352),"OK",IF(AND(Y352/AC352&lt;=Index!$G$144,Y352/AC352&gt;=Index!$F$144),"OK","ERROR")))</f>
        <v>OK</v>
      </c>
      <c r="AF352" s="16"/>
      <c r="AI352" s="5">
        <v>15</v>
      </c>
      <c r="AJ352" s="343" t="str">
        <f t="shared" si="60"/>
        <v>OK</v>
      </c>
      <c r="AK352" s="343" t="str">
        <f t="shared" si="61"/>
        <v>OK</v>
      </c>
      <c r="AL352" s="337" t="str">
        <f t="shared" si="62"/>
        <v>OK</v>
      </c>
    </row>
    <row r="353" spans="1:40" ht="10.15" customHeight="1">
      <c r="B353" s="15"/>
      <c r="D353" s="314">
        <v>16</v>
      </c>
      <c r="E353" s="256" t="s">
        <v>507</v>
      </c>
      <c r="G353" s="431"/>
      <c r="H353" s="431"/>
      <c r="I353" s="313"/>
      <c r="K353" s="178" t="str">
        <f>IF(AND(G353&lt;&gt;0,I353=0),"ERROR",IF(ISERROR(G353/I353),"OK",IF(AND(G353/I353&lt;=Index!$G$145,G353/I353&gt;=Index!$F$145),"OK","ERROR")))</f>
        <v>OK</v>
      </c>
      <c r="M353" s="431"/>
      <c r="N353" s="431"/>
      <c r="O353" s="434">
        <f t="shared" si="56"/>
        <v>0</v>
      </c>
      <c r="P353" s="431"/>
      <c r="Q353" s="431"/>
      <c r="R353" s="434">
        <f t="shared" si="57"/>
        <v>0</v>
      </c>
      <c r="S353" s="313"/>
      <c r="U353" s="178" t="str">
        <f>IF(AND(O353&lt;&gt;0,S353=0),"ERROR",IF(ISERROR(O353/S353),"OK",IF(AND(O353/S353&lt;=Index!$G$145,O353/S353&gt;=Index!$F$145),"OK","ERROR")))</f>
        <v>OK</v>
      </c>
      <c r="W353" s="431"/>
      <c r="X353" s="431"/>
      <c r="Y353" s="434">
        <f t="shared" si="58"/>
        <v>0</v>
      </c>
      <c r="Z353" s="431"/>
      <c r="AA353" s="431"/>
      <c r="AB353" s="434">
        <f t="shared" si="59"/>
        <v>0</v>
      </c>
      <c r="AC353" s="313"/>
      <c r="AE353" s="178" t="str">
        <f>IF(AND(Y353&lt;&gt;0,AC353=0),"ERROR",IF(ISERROR(Y353/AC353),"OK",IF(AND(Y353/AC353&lt;=Index!$G$145,Y353/AC353&gt;=Index!$F$145),"OK","ERROR")))</f>
        <v>OK</v>
      </c>
      <c r="AF353" s="16"/>
      <c r="AI353" s="5">
        <v>16</v>
      </c>
      <c r="AJ353" s="343" t="str">
        <f t="shared" si="60"/>
        <v>OK</v>
      </c>
      <c r="AK353" s="343" t="str">
        <f t="shared" si="61"/>
        <v>OK</v>
      </c>
      <c r="AL353" s="337" t="str">
        <f t="shared" si="62"/>
        <v>OK</v>
      </c>
    </row>
    <row r="354" spans="1:40" ht="10.15" customHeight="1">
      <c r="B354" s="15"/>
      <c r="D354" s="314">
        <v>17</v>
      </c>
      <c r="E354" s="256" t="s">
        <v>508</v>
      </c>
      <c r="G354" s="431"/>
      <c r="H354" s="431"/>
      <c r="I354" s="313"/>
      <c r="K354" s="178" t="str">
        <f>IF(AND(G354&lt;&gt;0,I354=0),"ERROR",IF(ISERROR(G354/I354),"OK",IF(AND(G354/I354&lt;=Index!$G$146,G354/I354&gt;=Index!$F$146),"OK","ERROR")))</f>
        <v>OK</v>
      </c>
      <c r="M354" s="431"/>
      <c r="N354" s="431"/>
      <c r="O354" s="434">
        <f t="shared" si="56"/>
        <v>0</v>
      </c>
      <c r="P354" s="431"/>
      <c r="Q354" s="431"/>
      <c r="R354" s="434">
        <f t="shared" si="57"/>
        <v>0</v>
      </c>
      <c r="S354" s="313"/>
      <c r="U354" s="178" t="str">
        <f>IF(AND(O354&lt;&gt;0,S354=0),"ERROR",IF(ISERROR(O354/S354),"OK",IF(AND(O354/S354&lt;=Index!$G$146,O354/S354&gt;=Index!$F$146),"OK","ERROR")))</f>
        <v>OK</v>
      </c>
      <c r="W354" s="431"/>
      <c r="X354" s="431"/>
      <c r="Y354" s="434">
        <f t="shared" si="58"/>
        <v>0</v>
      </c>
      <c r="Z354" s="431"/>
      <c r="AA354" s="431"/>
      <c r="AB354" s="434">
        <f t="shared" si="59"/>
        <v>0</v>
      </c>
      <c r="AC354" s="313"/>
      <c r="AE354" s="178" t="str">
        <f>IF(AND(Y354&lt;&gt;0,AC354=0),"ERROR",IF(ISERROR(Y354/AC354),"OK",IF(AND(Y354/AC354&lt;=Index!$G$146,Y354/AC354&gt;=Index!$F$146),"OK","ERROR")))</f>
        <v>OK</v>
      </c>
      <c r="AF354" s="16"/>
      <c r="AI354" s="5">
        <v>17</v>
      </c>
      <c r="AJ354" s="343" t="str">
        <f t="shared" si="60"/>
        <v>OK</v>
      </c>
      <c r="AK354" s="343" t="str">
        <f t="shared" si="61"/>
        <v>OK</v>
      </c>
      <c r="AL354" s="337" t="str">
        <f t="shared" si="62"/>
        <v>OK</v>
      </c>
    </row>
    <row r="355" spans="1:40" ht="10.15" customHeight="1">
      <c r="B355" s="15"/>
      <c r="D355" s="314">
        <v>18</v>
      </c>
      <c r="E355" s="256" t="s">
        <v>509</v>
      </c>
      <c r="G355" s="431"/>
      <c r="H355" s="431"/>
      <c r="I355" s="313"/>
      <c r="K355" s="178" t="str">
        <f>IF(AND(G355&lt;&gt;0,I355=0),"ERROR",IF(ISERROR(G355/I355),"OK",IF(AND(G355/I355&lt;=Index!$G$147,G355/I355&gt;=Index!$F$147),"OK","ERROR")))</f>
        <v>OK</v>
      </c>
      <c r="M355" s="431"/>
      <c r="N355" s="431"/>
      <c r="O355" s="434">
        <f t="shared" si="56"/>
        <v>0</v>
      </c>
      <c r="P355" s="431"/>
      <c r="Q355" s="431"/>
      <c r="R355" s="434">
        <f t="shared" si="57"/>
        <v>0</v>
      </c>
      <c r="S355" s="313"/>
      <c r="U355" s="178" t="str">
        <f>IF(AND(O355&lt;&gt;0,S355=0),"ERROR",IF(ISERROR(O355/S355),"OK",IF(AND(O355/S355&lt;=Index!$G$147,O355/S355&gt;=Index!$F$147),"OK","ERROR")))</f>
        <v>OK</v>
      </c>
      <c r="W355" s="431"/>
      <c r="X355" s="431"/>
      <c r="Y355" s="434">
        <f t="shared" si="58"/>
        <v>0</v>
      </c>
      <c r="Z355" s="431"/>
      <c r="AA355" s="431"/>
      <c r="AB355" s="434">
        <f t="shared" si="59"/>
        <v>0</v>
      </c>
      <c r="AC355" s="313"/>
      <c r="AE355" s="178" t="str">
        <f>IF(AND(Y355&lt;&gt;0,AC355=0),"ERROR",IF(ISERROR(Y355/AC355),"OK",IF(AND(Y355/AC355&lt;=Index!$G$147,Y355/AC355&gt;=Index!$F$147),"OK","ERROR")))</f>
        <v>OK</v>
      </c>
      <c r="AF355" s="16"/>
      <c r="AI355" s="5">
        <v>18</v>
      </c>
      <c r="AJ355" s="343" t="str">
        <f t="shared" si="60"/>
        <v>OK</v>
      </c>
      <c r="AK355" s="343" t="str">
        <f t="shared" si="61"/>
        <v>OK</v>
      </c>
      <c r="AL355" s="337" t="str">
        <f t="shared" si="62"/>
        <v>OK</v>
      </c>
    </row>
    <row r="356" spans="1:40" ht="10.15" customHeight="1">
      <c r="B356" s="15"/>
      <c r="D356" s="314">
        <v>19</v>
      </c>
      <c r="E356" s="256" t="s">
        <v>510</v>
      </c>
      <c r="G356" s="431"/>
      <c r="H356" s="431"/>
      <c r="I356" s="313"/>
      <c r="K356" s="178" t="str">
        <f>IF(AND(G356&lt;&gt;0,I356=0),"ERROR",IF(ISERROR(G356/I356),"OK",IF(AND(G356/I356&lt;=Index!$G$148,G356/I356&gt;=Index!$F$148),"OK","ERROR")))</f>
        <v>OK</v>
      </c>
      <c r="M356" s="431"/>
      <c r="N356" s="431"/>
      <c r="O356" s="434">
        <f t="shared" si="56"/>
        <v>0</v>
      </c>
      <c r="P356" s="431"/>
      <c r="Q356" s="431"/>
      <c r="R356" s="434">
        <f t="shared" si="57"/>
        <v>0</v>
      </c>
      <c r="S356" s="313"/>
      <c r="U356" s="178" t="str">
        <f>IF(AND(O356&lt;&gt;0,S356=0),"ERROR",IF(ISERROR(O356/S356),"OK",IF(AND(O356/S356&lt;=Index!$G$148,O356/S356&gt;=Index!$F$148),"OK","ERROR")))</f>
        <v>OK</v>
      </c>
      <c r="W356" s="431"/>
      <c r="X356" s="431"/>
      <c r="Y356" s="434">
        <f t="shared" si="58"/>
        <v>0</v>
      </c>
      <c r="Z356" s="431"/>
      <c r="AA356" s="431"/>
      <c r="AB356" s="434">
        <f t="shared" si="59"/>
        <v>0</v>
      </c>
      <c r="AC356" s="313"/>
      <c r="AE356" s="178" t="str">
        <f>IF(AND(Y356&lt;&gt;0,AC356=0),"ERROR",IF(ISERROR(Y356/AC356),"OK",IF(AND(Y356/AC356&lt;=Index!$G$148,Y356/AC356&gt;=Index!$F$148),"OK","ERROR")))</f>
        <v>OK</v>
      </c>
      <c r="AF356" s="16"/>
      <c r="AI356" s="5">
        <v>19</v>
      </c>
      <c r="AJ356" s="343" t="str">
        <f t="shared" si="60"/>
        <v>OK</v>
      </c>
      <c r="AK356" s="343" t="str">
        <f t="shared" si="61"/>
        <v>OK</v>
      </c>
      <c r="AL356" s="337" t="str">
        <f t="shared" si="62"/>
        <v>OK</v>
      </c>
    </row>
    <row r="357" spans="1:40" ht="10.15" customHeight="1">
      <c r="B357" s="15"/>
      <c r="D357" s="314">
        <v>20</v>
      </c>
      <c r="E357" s="256" t="s">
        <v>511</v>
      </c>
      <c r="G357" s="431"/>
      <c r="H357" s="431"/>
      <c r="I357" s="313"/>
      <c r="K357" s="178" t="str">
        <f>IF(AND(G357&lt;&gt;0,I357=0),"ERROR",IF(ISERROR(G357/I357),"OK",IF(AND(G357/I357&lt;=Index!$G$149,G357/I357&gt;=Index!$F$149),"OK","ERROR")))</f>
        <v>OK</v>
      </c>
      <c r="M357" s="431"/>
      <c r="N357" s="431"/>
      <c r="O357" s="434">
        <f t="shared" si="56"/>
        <v>0</v>
      </c>
      <c r="P357" s="431"/>
      <c r="Q357" s="431"/>
      <c r="R357" s="434">
        <f t="shared" si="57"/>
        <v>0</v>
      </c>
      <c r="S357" s="313"/>
      <c r="U357" s="178" t="str">
        <f>IF(AND(O357&lt;&gt;0,S357=0),"ERROR",IF(ISERROR(O357/S357),"OK",IF(AND(O357/S357&lt;=Index!$G$149,O357/S357&gt;=Index!$F$149),"OK","ERROR")))</f>
        <v>OK</v>
      </c>
      <c r="W357" s="431"/>
      <c r="X357" s="431"/>
      <c r="Y357" s="434">
        <f t="shared" si="58"/>
        <v>0</v>
      </c>
      <c r="Z357" s="431"/>
      <c r="AA357" s="431"/>
      <c r="AB357" s="434">
        <f t="shared" si="59"/>
        <v>0</v>
      </c>
      <c r="AC357" s="313"/>
      <c r="AE357" s="178" t="str">
        <f>IF(AND(Y357&lt;&gt;0,AC357=0),"ERROR",IF(ISERROR(Y357/AC357),"OK",IF(AND(Y357/AC357&lt;=Index!$G$149,Y357/AC357&gt;=Index!$F$149),"OK","ERROR")))</f>
        <v>OK</v>
      </c>
      <c r="AF357" s="16"/>
      <c r="AI357" s="5">
        <v>20</v>
      </c>
      <c r="AJ357" s="343" t="str">
        <f t="shared" si="60"/>
        <v>OK</v>
      </c>
      <c r="AK357" s="343" t="str">
        <f t="shared" si="61"/>
        <v>OK</v>
      </c>
      <c r="AL357" s="337" t="str">
        <f t="shared" si="62"/>
        <v>OK</v>
      </c>
    </row>
    <row r="358" spans="1:40" ht="10.15" customHeight="1">
      <c r="B358" s="15"/>
      <c r="D358" s="314">
        <v>21</v>
      </c>
      <c r="E358" s="256" t="s">
        <v>512</v>
      </c>
      <c r="G358" s="431"/>
      <c r="H358" s="431"/>
      <c r="I358" s="313"/>
      <c r="K358" s="178" t="str">
        <f>IF(AND(G358&lt;&gt;0,I358=0),"ERROR",IF(ISERROR(G358/I358),"OK",IF(AND(G358/I358&lt;=Index!$G$150,G358/I358&gt;=Index!$F$150),"OK","ERROR")))</f>
        <v>OK</v>
      </c>
      <c r="M358" s="431"/>
      <c r="N358" s="431"/>
      <c r="O358" s="434">
        <f t="shared" si="56"/>
        <v>0</v>
      </c>
      <c r="P358" s="431"/>
      <c r="Q358" s="431"/>
      <c r="R358" s="434">
        <f t="shared" si="57"/>
        <v>0</v>
      </c>
      <c r="S358" s="313"/>
      <c r="U358" s="178" t="str">
        <f>IF(AND(O358&lt;&gt;0,S358=0),"ERROR",IF(ISERROR(O358/S358),"OK",IF(AND(O358/S358&lt;=Index!$G$150,O358/S358&gt;=Index!$F$150),"OK","ERROR")))</f>
        <v>OK</v>
      </c>
      <c r="W358" s="431"/>
      <c r="X358" s="431"/>
      <c r="Y358" s="434">
        <f t="shared" si="58"/>
        <v>0</v>
      </c>
      <c r="Z358" s="431"/>
      <c r="AA358" s="431"/>
      <c r="AB358" s="434">
        <f t="shared" si="59"/>
        <v>0</v>
      </c>
      <c r="AC358" s="313"/>
      <c r="AE358" s="178" t="str">
        <f>IF(AND(Y358&lt;&gt;0,AC358=0),"ERROR",IF(ISERROR(Y358/AC358),"OK",IF(AND(Y358/AC358&lt;=Index!$G$150,Y358/AC358&gt;=Index!$F$150),"OK","ERROR")))</f>
        <v>OK</v>
      </c>
      <c r="AF358" s="16"/>
      <c r="AI358" s="5">
        <v>21</v>
      </c>
      <c r="AJ358" s="343" t="str">
        <f t="shared" si="60"/>
        <v>OK</v>
      </c>
      <c r="AK358" s="343" t="str">
        <f t="shared" si="61"/>
        <v>OK</v>
      </c>
      <c r="AL358" s="337" t="str">
        <f t="shared" si="62"/>
        <v>OK</v>
      </c>
    </row>
    <row r="359" spans="1:40" ht="10.15" customHeight="1">
      <c r="B359" s="15"/>
      <c r="D359" s="314">
        <v>22</v>
      </c>
      <c r="E359" s="256" t="s">
        <v>513</v>
      </c>
      <c r="G359" s="431"/>
      <c r="H359" s="431"/>
      <c r="I359" s="313"/>
      <c r="K359" s="178" t="str">
        <f>IF(AND(G359&lt;&gt;0,I359=0),"ERROR",IF(ISERROR(G359/I359),"OK",IF(AND(G359/I359&lt;=Index!$G$151,G359/I359&gt;=Index!$F$151),"OK","ERROR")))</f>
        <v>OK</v>
      </c>
      <c r="M359" s="431"/>
      <c r="N359" s="431"/>
      <c r="O359" s="434">
        <f t="shared" si="56"/>
        <v>0</v>
      </c>
      <c r="P359" s="431"/>
      <c r="Q359" s="431"/>
      <c r="R359" s="434">
        <f t="shared" si="57"/>
        <v>0</v>
      </c>
      <c r="S359" s="313"/>
      <c r="U359" s="178" t="str">
        <f>IF(AND(O359&lt;&gt;0,S359=0),"ERROR",IF(ISERROR(O359/S359),"OK",IF(AND(O359/S359&lt;=Index!$G$151,O359/S359&gt;=Index!$F$151),"OK","ERROR")))</f>
        <v>OK</v>
      </c>
      <c r="W359" s="431"/>
      <c r="X359" s="431"/>
      <c r="Y359" s="434">
        <f t="shared" si="58"/>
        <v>0</v>
      </c>
      <c r="Z359" s="431"/>
      <c r="AA359" s="431"/>
      <c r="AB359" s="434">
        <f t="shared" si="59"/>
        <v>0</v>
      </c>
      <c r="AC359" s="313"/>
      <c r="AE359" s="178" t="str">
        <f>IF(AND(Y359&lt;&gt;0,AC359=0),"ERROR",IF(ISERROR(Y359/AC359),"OK",IF(AND(Y359/AC359&lt;=Index!$G$151,Y359/AC359&gt;=Index!$F$151),"OK","ERROR")))</f>
        <v>OK</v>
      </c>
      <c r="AF359" s="16"/>
      <c r="AI359" s="5">
        <v>22</v>
      </c>
      <c r="AJ359" s="343" t="str">
        <f t="shared" si="60"/>
        <v>OK</v>
      </c>
      <c r="AK359" s="343" t="str">
        <f t="shared" si="61"/>
        <v>OK</v>
      </c>
      <c r="AL359" s="337" t="str">
        <f t="shared" si="62"/>
        <v>OK</v>
      </c>
    </row>
    <row r="360" spans="1:40" ht="10.15" customHeight="1">
      <c r="B360" s="15"/>
      <c r="D360" s="312">
        <v>23</v>
      </c>
      <c r="E360" s="254" t="s">
        <v>514</v>
      </c>
      <c r="G360" s="432"/>
      <c r="H360" s="432"/>
      <c r="I360" s="311"/>
      <c r="K360" s="180" t="str">
        <f>IF(AND(G360&lt;&gt;0,I360=0),"ERROR",IF(ISERROR(G360/I360),"OK",IF(G360/I360&gt;=Index!$F$152,"OK","ERROR")))</f>
        <v>OK</v>
      </c>
      <c r="M360" s="432"/>
      <c r="N360" s="432"/>
      <c r="O360" s="435">
        <f t="shared" si="56"/>
        <v>0</v>
      </c>
      <c r="P360" s="432"/>
      <c r="Q360" s="432"/>
      <c r="R360" s="435">
        <f t="shared" si="57"/>
        <v>0</v>
      </c>
      <c r="S360" s="311"/>
      <c r="U360" s="180" t="str">
        <f>IF(AND(O360&lt;&gt;0,S360=0),"ERROR",IF(ISERROR(O360/S360),"OK",IF(O360/S360&gt;=Index!$F$152,"OK","ERROR")))</f>
        <v>OK</v>
      </c>
      <c r="W360" s="432"/>
      <c r="X360" s="432"/>
      <c r="Y360" s="435">
        <f t="shared" si="58"/>
        <v>0</v>
      </c>
      <c r="Z360" s="432"/>
      <c r="AA360" s="432"/>
      <c r="AB360" s="435">
        <f t="shared" si="59"/>
        <v>0</v>
      </c>
      <c r="AC360" s="311"/>
      <c r="AE360" s="180" t="str">
        <f>IF(AND(Y360&lt;&gt;0,AC360=0),"ERROR",IF(ISERROR(Y360/AC360),"OK",IF(Y360/AC360&gt;=Index!$F$152,"OK","ERROR")))</f>
        <v>OK</v>
      </c>
      <c r="AF360" s="16"/>
      <c r="AI360" s="5">
        <v>23</v>
      </c>
      <c r="AJ360" s="343" t="str">
        <f t="shared" si="60"/>
        <v>OK</v>
      </c>
      <c r="AK360" s="343" t="str">
        <f t="shared" si="61"/>
        <v>OK</v>
      </c>
      <c r="AL360" s="337" t="str">
        <f t="shared" si="62"/>
        <v>OK</v>
      </c>
    </row>
    <row r="361" spans="1:40" ht="10.15" customHeight="1">
      <c r="B361" s="15"/>
      <c r="D361" s="310" t="s">
        <v>86</v>
      </c>
      <c r="E361" s="250" t="s">
        <v>401</v>
      </c>
      <c r="G361" s="433">
        <f>SUM(G337:G360)</f>
        <v>0</v>
      </c>
      <c r="H361" s="433">
        <f>SUM(H337:H360)</f>
        <v>0</v>
      </c>
      <c r="I361" s="372">
        <f>SUM(I337:I360)</f>
        <v>0</v>
      </c>
      <c r="M361" s="433">
        <f>SUM(M337:M360)</f>
        <v>0</v>
      </c>
      <c r="N361" s="433">
        <f>SUM(N337:N360)</f>
        <v>0</v>
      </c>
      <c r="O361" s="433">
        <f t="shared" si="56"/>
        <v>0</v>
      </c>
      <c r="P361" s="433">
        <f>SUM(P337:P360)</f>
        <v>0</v>
      </c>
      <c r="Q361" s="433">
        <f>SUM(Q337:Q360)</f>
        <v>0</v>
      </c>
      <c r="R361" s="433">
        <f t="shared" si="57"/>
        <v>0</v>
      </c>
      <c r="S361" s="372">
        <f>SUM(S337:S360)</f>
        <v>0</v>
      </c>
      <c r="W361" s="433">
        <f>SUM(W337:W360)</f>
        <v>0</v>
      </c>
      <c r="X361" s="433">
        <f>SUM(X337:X360)</f>
        <v>0</v>
      </c>
      <c r="Y361" s="433">
        <f t="shared" si="58"/>
        <v>0</v>
      </c>
      <c r="Z361" s="433">
        <f>SUM(Z337:Z360)</f>
        <v>0</v>
      </c>
      <c r="AA361" s="433">
        <f>SUM(AA337:AA360)</f>
        <v>0</v>
      </c>
      <c r="AB361" s="433">
        <f t="shared" si="59"/>
        <v>0</v>
      </c>
      <c r="AC361" s="372">
        <f>SUM(AC337:AC360)</f>
        <v>0</v>
      </c>
      <c r="AF361" s="16"/>
    </row>
    <row r="362" spans="1:40" ht="10.15" customHeight="1">
      <c r="B362" s="15"/>
      <c r="D362" s="8"/>
      <c r="E362" s="8"/>
      <c r="G362" s="374"/>
      <c r="H362" s="374"/>
      <c r="I362" s="375"/>
      <c r="M362" s="374"/>
      <c r="N362" s="374"/>
      <c r="O362" s="374"/>
      <c r="P362" s="374"/>
      <c r="Q362" s="374"/>
      <c r="R362" s="374"/>
      <c r="S362" s="375"/>
      <c r="W362" s="374"/>
      <c r="X362" s="374"/>
      <c r="Y362" s="374"/>
      <c r="Z362" s="374"/>
      <c r="AA362" s="374"/>
      <c r="AB362" s="374"/>
      <c r="AC362" s="375"/>
      <c r="AF362" s="16"/>
    </row>
    <row r="363" spans="1:40" ht="10.15" customHeight="1">
      <c r="B363" s="15"/>
      <c r="D363" s="309" t="s">
        <v>515</v>
      </c>
      <c r="E363" s="308"/>
      <c r="G363" s="307" t="str">
        <f>IF(ABS(G361-G1_Overall!G100)&lt;1,"OK","ERROR")</f>
        <v>OK</v>
      </c>
      <c r="H363" s="307" t="str">
        <f>IF(ABS(H361-G1_Overall!H100)&lt;1,"OK","ERROR")</f>
        <v>OK</v>
      </c>
      <c r="I363" s="306"/>
      <c r="M363" s="306"/>
      <c r="N363" s="307" t="str">
        <f>IF(ABS(N361-G1_Overall!G100)&lt;1,"OK","ERROR")</f>
        <v>OK</v>
      </c>
      <c r="O363" s="306"/>
      <c r="P363" s="306"/>
      <c r="Q363" s="307" t="str">
        <f>IF(ABS(Q361-G1_Overall!H100)&lt;1,"OK","ERROR")</f>
        <v>OK</v>
      </c>
      <c r="R363" s="306"/>
      <c r="S363" s="306"/>
      <c r="W363" s="304"/>
      <c r="X363" s="305"/>
      <c r="Y363" s="304"/>
      <c r="Z363" s="304"/>
      <c r="AA363" s="305"/>
      <c r="AB363" s="304"/>
      <c r="AC363" s="304"/>
      <c r="AF363" s="16"/>
      <c r="AI363" s="373" t="s">
        <v>516</v>
      </c>
      <c r="AJ363" s="343" t="str">
        <f>G363</f>
        <v>OK</v>
      </c>
      <c r="AK363" s="343" t="str">
        <f>H363</f>
        <v>OK</v>
      </c>
      <c r="AL363" s="343" t="str">
        <f>N363</f>
        <v>OK</v>
      </c>
      <c r="AM363" s="343" t="str">
        <f>Q363</f>
        <v>OK</v>
      </c>
    </row>
    <row r="364" spans="1:40" ht="10.15" customHeight="1">
      <c r="B364" s="15"/>
      <c r="D364" s="309" t="s">
        <v>567</v>
      </c>
      <c r="E364" s="308"/>
      <c r="G364" s="305"/>
      <c r="H364" s="305"/>
      <c r="I364" s="304"/>
      <c r="M364" s="306"/>
      <c r="N364" s="307" t="str">
        <f>IF(G361=N361,"OK","ERROR")</f>
        <v>OK</v>
      </c>
      <c r="O364" s="306"/>
      <c r="P364" s="306"/>
      <c r="Q364" s="307" t="str">
        <f>IF(H361=Q361,"OK","ERROR")</f>
        <v>OK</v>
      </c>
      <c r="R364" s="307" t="str">
        <f>IF(O361&gt;=R361,"OK","ERROR")</f>
        <v>OK</v>
      </c>
      <c r="S364" s="307" t="str">
        <f>IF(I361=S361,"OK","ERROR")</f>
        <v>OK</v>
      </c>
      <c r="W364" s="304"/>
      <c r="X364" s="305"/>
      <c r="Y364" s="304"/>
      <c r="Z364" s="304"/>
      <c r="AA364" s="305"/>
      <c r="AB364" s="304"/>
      <c r="AC364" s="304"/>
      <c r="AF364" s="16"/>
      <c r="AI364" s="373" t="s">
        <v>568</v>
      </c>
      <c r="AJ364" s="343" t="str">
        <f>N364</f>
        <v>OK</v>
      </c>
      <c r="AK364" s="343" t="str">
        <f>Q364</f>
        <v>OK</v>
      </c>
      <c r="AL364" s="343" t="str">
        <f>R364</f>
        <v>OK</v>
      </c>
      <c r="AM364" s="343" t="str">
        <f>S364</f>
        <v>OK</v>
      </c>
    </row>
    <row r="365" spans="1:40" ht="10.15" customHeight="1">
      <c r="B365" s="15"/>
      <c r="D365" s="8"/>
      <c r="E365" s="8"/>
      <c r="G365" s="374"/>
      <c r="H365" s="374"/>
      <c r="I365" s="375"/>
      <c r="M365" s="374"/>
      <c r="N365" s="374"/>
      <c r="O365" s="374"/>
      <c r="P365" s="374"/>
      <c r="Q365" s="374"/>
      <c r="R365" s="374"/>
      <c r="S365" s="375"/>
      <c r="W365" s="374"/>
      <c r="X365" s="374"/>
      <c r="Y365" s="374"/>
      <c r="Z365" s="374"/>
      <c r="AA365" s="374"/>
      <c r="AB365" s="374"/>
      <c r="AC365" s="375"/>
      <c r="AF365" s="16"/>
    </row>
    <row r="366" spans="1:40" ht="10.15" customHeight="1">
      <c r="B366" s="15"/>
      <c r="C366" s="298">
        <v>10</v>
      </c>
      <c r="D366" s="299" t="s">
        <v>529</v>
      </c>
      <c r="E366" s="299"/>
      <c r="F366" s="299"/>
      <c r="G366" s="299"/>
      <c r="H366" s="298"/>
      <c r="I366" s="298"/>
      <c r="J366" s="298"/>
      <c r="K366" s="298"/>
      <c r="L366" s="298"/>
      <c r="M366" s="298"/>
      <c r="N366" s="298"/>
      <c r="O366" s="298"/>
      <c r="P366" s="298"/>
      <c r="Q366" s="298"/>
      <c r="R366" s="298"/>
      <c r="S366" s="298"/>
      <c r="T366" s="298"/>
      <c r="U366" s="298"/>
      <c r="V366" s="298"/>
      <c r="W366" s="298"/>
      <c r="X366" s="298"/>
      <c r="Y366" s="298"/>
      <c r="Z366" s="298"/>
      <c r="AA366" s="298"/>
      <c r="AB366" s="298"/>
      <c r="AC366" s="298"/>
      <c r="AD366" s="298"/>
      <c r="AE366" s="298"/>
      <c r="AF366" s="16"/>
      <c r="AG366" s="368"/>
      <c r="AH366" s="341"/>
      <c r="AI366" s="341"/>
      <c r="AJ366" s="341"/>
      <c r="AK366" s="341"/>
      <c r="AL366" s="341"/>
      <c r="AM366" s="341"/>
      <c r="AN366" s="341"/>
    </row>
    <row r="367" spans="1:40" ht="10.15" customHeight="1">
      <c r="B367" s="15"/>
      <c r="AF367" s="16"/>
    </row>
    <row r="368" spans="1:40" s="340" customFormat="1" ht="10.15" customHeight="1">
      <c r="A368" s="260"/>
      <c r="B368" s="262"/>
      <c r="C368" s="260"/>
      <c r="D368" s="260"/>
      <c r="E368" s="260"/>
      <c r="F368" s="260"/>
      <c r="G368" s="565" t="s">
        <v>613</v>
      </c>
      <c r="H368" s="566"/>
      <c r="I368" s="567"/>
      <c r="J368" s="302"/>
      <c r="K368" s="302"/>
      <c r="L368" s="302"/>
      <c r="M368" s="565" t="s">
        <v>614</v>
      </c>
      <c r="N368" s="566"/>
      <c r="O368" s="566"/>
      <c r="P368" s="566"/>
      <c r="Q368" s="566"/>
      <c r="R368" s="566"/>
      <c r="S368" s="567"/>
      <c r="T368" s="264"/>
      <c r="U368" s="264"/>
      <c r="V368" s="264"/>
      <c r="W368" s="565" t="s">
        <v>615</v>
      </c>
      <c r="X368" s="566"/>
      <c r="Y368" s="566"/>
      <c r="Z368" s="566"/>
      <c r="AA368" s="566"/>
      <c r="AB368" s="566"/>
      <c r="AC368" s="567"/>
      <c r="AD368" s="264"/>
      <c r="AE368" s="264"/>
      <c r="AF368" s="261"/>
      <c r="AG368" s="260"/>
    </row>
    <row r="369" spans="1:38" s="340" customFormat="1" ht="10.15" customHeight="1">
      <c r="A369" s="260"/>
      <c r="B369" s="262"/>
      <c r="C369" s="260"/>
      <c r="D369" s="260"/>
      <c r="E369" s="260"/>
      <c r="F369" s="260"/>
      <c r="G369" s="565" t="s">
        <v>604</v>
      </c>
      <c r="H369" s="566"/>
      <c r="I369" s="567"/>
      <c r="J369" s="323"/>
      <c r="K369" s="323"/>
      <c r="L369" s="323"/>
      <c r="M369" s="571" t="s">
        <v>604</v>
      </c>
      <c r="N369" s="599"/>
      <c r="O369" s="599"/>
      <c r="P369" s="599"/>
      <c r="Q369" s="599"/>
      <c r="R369" s="599"/>
      <c r="S369" s="572"/>
      <c r="T369" s="260"/>
      <c r="U369" s="260"/>
      <c r="V369" s="260"/>
      <c r="W369" s="571" t="s">
        <v>605</v>
      </c>
      <c r="X369" s="599"/>
      <c r="Y369" s="599"/>
      <c r="Z369" s="599"/>
      <c r="AA369" s="599"/>
      <c r="AB369" s="599"/>
      <c r="AC369" s="572"/>
      <c r="AD369" s="264"/>
      <c r="AE369" s="264"/>
      <c r="AF369" s="261"/>
      <c r="AG369" s="260"/>
    </row>
    <row r="370" spans="1:38" s="340" customFormat="1" ht="10.15" customHeight="1">
      <c r="A370" s="260"/>
      <c r="B370" s="262"/>
      <c r="C370" s="260"/>
      <c r="D370" s="322" t="s">
        <v>406</v>
      </c>
      <c r="E370" s="321" t="s">
        <v>527</v>
      </c>
      <c r="F370" s="260"/>
      <c r="G370" s="263">
        <v>1</v>
      </c>
      <c r="H370" s="263">
        <v>2</v>
      </c>
      <c r="I370" s="263">
        <v>3</v>
      </c>
      <c r="J370" s="260"/>
      <c r="K370" s="260"/>
      <c r="L370" s="260"/>
      <c r="M370" s="263">
        <v>4</v>
      </c>
      <c r="N370" s="263">
        <v>5</v>
      </c>
      <c r="O370" s="263">
        <v>6</v>
      </c>
      <c r="P370" s="263">
        <v>7</v>
      </c>
      <c r="Q370" s="263">
        <v>8</v>
      </c>
      <c r="R370" s="263">
        <v>9</v>
      </c>
      <c r="S370" s="263">
        <v>10</v>
      </c>
      <c r="T370" s="260"/>
      <c r="U370" s="260"/>
      <c r="V370" s="260"/>
      <c r="W370" s="263">
        <v>11</v>
      </c>
      <c r="X370" s="263">
        <v>12</v>
      </c>
      <c r="Y370" s="263">
        <v>13</v>
      </c>
      <c r="Z370" s="263">
        <v>14</v>
      </c>
      <c r="AA370" s="263">
        <v>15</v>
      </c>
      <c r="AB370" s="263">
        <v>16</v>
      </c>
      <c r="AC370" s="263">
        <v>17</v>
      </c>
      <c r="AD370" s="260"/>
      <c r="AE370" s="260"/>
      <c r="AF370" s="261"/>
      <c r="AG370" s="260"/>
    </row>
    <row r="371" spans="1:38" s="340" customFormat="1" ht="20.45" customHeight="1">
      <c r="A371" s="260"/>
      <c r="B371" s="262"/>
      <c r="C371" s="260"/>
      <c r="D371" s="320" t="s">
        <v>405</v>
      </c>
      <c r="E371" s="319" t="s">
        <v>530</v>
      </c>
      <c r="F371" s="275"/>
      <c r="G371" s="245" t="s">
        <v>238</v>
      </c>
      <c r="H371" s="245" t="s">
        <v>239</v>
      </c>
      <c r="I371" s="245" t="s">
        <v>402</v>
      </c>
      <c r="J371" s="260"/>
      <c r="K371" s="245" t="s">
        <v>479</v>
      </c>
      <c r="L371" s="260"/>
      <c r="M371" s="245" t="s">
        <v>404</v>
      </c>
      <c r="N371" s="245" t="s">
        <v>238</v>
      </c>
      <c r="O371" s="245" t="s">
        <v>606</v>
      </c>
      <c r="P371" s="245" t="s">
        <v>403</v>
      </c>
      <c r="Q371" s="245" t="s">
        <v>239</v>
      </c>
      <c r="R371" s="245" t="s">
        <v>607</v>
      </c>
      <c r="S371" s="245" t="s">
        <v>402</v>
      </c>
      <c r="T371" s="260"/>
      <c r="U371" s="245" t="s">
        <v>479</v>
      </c>
      <c r="V371" s="260"/>
      <c r="W371" s="245" t="s">
        <v>608</v>
      </c>
      <c r="X371" s="245" t="s">
        <v>238</v>
      </c>
      <c r="Y371" s="245" t="s">
        <v>609</v>
      </c>
      <c r="Z371" s="245" t="s">
        <v>610</v>
      </c>
      <c r="AA371" s="245" t="s">
        <v>239</v>
      </c>
      <c r="AB371" s="245" t="s">
        <v>611</v>
      </c>
      <c r="AC371" s="245" t="s">
        <v>612</v>
      </c>
      <c r="AD371" s="260"/>
      <c r="AE371" s="245" t="s">
        <v>479</v>
      </c>
      <c r="AF371" s="261"/>
      <c r="AG371" s="260"/>
      <c r="AJ371" s="342" t="s">
        <v>488</v>
      </c>
      <c r="AK371" s="342" t="s">
        <v>489</v>
      </c>
      <c r="AL371" s="342" t="s">
        <v>490</v>
      </c>
    </row>
    <row r="372" spans="1:38" ht="20.45" customHeight="1">
      <c r="B372" s="15"/>
      <c r="D372" s="420" t="s">
        <v>670</v>
      </c>
      <c r="E372" s="421" t="s">
        <v>671</v>
      </c>
      <c r="F372" s="317"/>
      <c r="G372" s="369" t="s">
        <v>54</v>
      </c>
      <c r="H372" s="369" t="s">
        <v>54</v>
      </c>
      <c r="I372" s="369" t="s">
        <v>52</v>
      </c>
      <c r="J372" s="317"/>
      <c r="K372" s="318"/>
      <c r="L372" s="317"/>
      <c r="M372" s="369" t="s">
        <v>54</v>
      </c>
      <c r="N372" s="369" t="s">
        <v>54</v>
      </c>
      <c r="O372" s="369" t="s">
        <v>54</v>
      </c>
      <c r="P372" s="369" t="s">
        <v>54</v>
      </c>
      <c r="Q372" s="369" t="s">
        <v>54</v>
      </c>
      <c r="R372" s="369" t="s">
        <v>54</v>
      </c>
      <c r="S372" s="369" t="s">
        <v>52</v>
      </c>
      <c r="U372" s="370"/>
      <c r="W372" s="369" t="s">
        <v>54</v>
      </c>
      <c r="X372" s="369" t="s">
        <v>54</v>
      </c>
      <c r="Y372" s="369" t="s">
        <v>54</v>
      </c>
      <c r="Z372" s="369" t="s">
        <v>54</v>
      </c>
      <c r="AA372" s="369" t="s">
        <v>54</v>
      </c>
      <c r="AB372" s="369" t="s">
        <v>54</v>
      </c>
      <c r="AC372" s="369" t="s">
        <v>52</v>
      </c>
      <c r="AE372" s="370"/>
      <c r="AF372" s="16"/>
      <c r="AJ372" s="343"/>
      <c r="AK372" s="343"/>
    </row>
    <row r="373" spans="1:38" ht="10.15" customHeight="1">
      <c r="B373" s="15"/>
      <c r="F373" s="317"/>
      <c r="G373" s="429"/>
      <c r="H373" s="430"/>
      <c r="I373" s="316"/>
      <c r="J373" s="317"/>
      <c r="K373" s="318"/>
      <c r="L373" s="317"/>
      <c r="M373" s="429"/>
      <c r="N373" s="429"/>
      <c r="O373" s="429"/>
      <c r="P373" s="429"/>
      <c r="Q373" s="430"/>
      <c r="R373" s="430"/>
      <c r="S373" s="316"/>
      <c r="U373" s="100"/>
      <c r="W373" s="429"/>
      <c r="X373" s="429"/>
      <c r="Y373" s="429"/>
      <c r="Z373" s="429"/>
      <c r="AA373" s="430"/>
      <c r="AB373" s="430"/>
      <c r="AC373" s="316"/>
      <c r="AE373" s="100"/>
      <c r="AF373" s="16"/>
      <c r="AJ373" s="343"/>
      <c r="AK373" s="343"/>
    </row>
    <row r="374" spans="1:38" ht="10.15" customHeight="1">
      <c r="B374" s="15"/>
      <c r="D374" s="371">
        <v>0</v>
      </c>
      <c r="E374" s="315" t="s">
        <v>491</v>
      </c>
      <c r="F374" s="347"/>
      <c r="G374" s="431"/>
      <c r="H374" s="431"/>
      <c r="I374" s="313"/>
      <c r="K374" s="178" t="str">
        <f>IF(AND(G374&lt;&gt;0,I374=0),"ERROR",IF(ISERROR(G374/I374),"OK",IF(G374/I374&lt;=0,"OK","ERROR")))</f>
        <v>OK</v>
      </c>
      <c r="M374" s="431"/>
      <c r="N374" s="431"/>
      <c r="O374" s="434">
        <f>SUM(M374:N374)</f>
        <v>0</v>
      </c>
      <c r="P374" s="431"/>
      <c r="Q374" s="431"/>
      <c r="R374" s="434">
        <f>SUM(P374:Q374)</f>
        <v>0</v>
      </c>
      <c r="S374" s="313"/>
      <c r="U374" s="178" t="str">
        <f>IF(AND(O374&lt;&gt;0,S374=0),"ERROR",IF(ISERROR(O374/S374),"OK",IF(O374/S374&lt;=0,"OK","ERROR")))</f>
        <v>OK</v>
      </c>
      <c r="W374" s="431"/>
      <c r="X374" s="431"/>
      <c r="Y374" s="434">
        <f>SUM(W374:X374)</f>
        <v>0</v>
      </c>
      <c r="Z374" s="431"/>
      <c r="AA374" s="431"/>
      <c r="AB374" s="434">
        <f>SUM(Z374:AA374)</f>
        <v>0</v>
      </c>
      <c r="AC374" s="313"/>
      <c r="AE374" s="178" t="str">
        <f>IF(AND(Y374&lt;&gt;0,AC374=0),"ERROR",IF(ISERROR(Y374/AC374),"OK",IF(Y374/AC374&lt;=0,"OK","ERROR")))</f>
        <v>OK</v>
      </c>
      <c r="AF374" s="16"/>
      <c r="AI374" s="5">
        <v>0</v>
      </c>
      <c r="AJ374" s="343" t="str">
        <f>K374</f>
        <v>OK</v>
      </c>
      <c r="AK374" s="343" t="str">
        <f>U374</f>
        <v>OK</v>
      </c>
      <c r="AL374" s="337" t="str">
        <f>AE374</f>
        <v>OK</v>
      </c>
    </row>
    <row r="375" spans="1:38" ht="10.15" customHeight="1">
      <c r="B375" s="15"/>
      <c r="D375" s="314">
        <v>1</v>
      </c>
      <c r="E375" s="256" t="s">
        <v>492</v>
      </c>
      <c r="F375" s="347"/>
      <c r="G375" s="431"/>
      <c r="H375" s="431"/>
      <c r="I375" s="313"/>
      <c r="K375" s="178" t="str">
        <f>IF(AND(G375&lt;&gt;0,I375=0),"ERROR",IF(ISERROR(G375/I375),"OK",IF(AND(G375/I375&lt;=Index!$G$130,G375/I375&gt;=Index!$F$130),"OK","ERROR")))</f>
        <v>OK</v>
      </c>
      <c r="M375" s="431"/>
      <c r="N375" s="431"/>
      <c r="O375" s="434">
        <f t="shared" ref="O375:O398" si="63">SUM(M375:N375)</f>
        <v>0</v>
      </c>
      <c r="P375" s="431"/>
      <c r="Q375" s="431"/>
      <c r="R375" s="434">
        <f t="shared" ref="R375:R398" si="64">SUM(P375:Q375)</f>
        <v>0</v>
      </c>
      <c r="S375" s="313"/>
      <c r="U375" s="178" t="str">
        <f>IF(AND(O375&lt;&gt;0,S375=0),"ERROR",IF(ISERROR(O375/S375),"OK",IF(AND(O375/S375&lt;=Index!$G$130,O375/S375&gt;=Index!$F$130),"OK","ERROR")))</f>
        <v>OK</v>
      </c>
      <c r="W375" s="431"/>
      <c r="X375" s="431"/>
      <c r="Y375" s="434">
        <f t="shared" ref="Y375:Y398" si="65">SUM(W375:X375)</f>
        <v>0</v>
      </c>
      <c r="Z375" s="431"/>
      <c r="AA375" s="431"/>
      <c r="AB375" s="434">
        <f t="shared" ref="AB375:AB398" si="66">SUM(Z375:AA375)</f>
        <v>0</v>
      </c>
      <c r="AC375" s="313"/>
      <c r="AE375" s="178" t="str">
        <f>IF(AND(Y375&lt;&gt;0,AC375=0),"ERROR",IF(ISERROR(Y375/AC375),"OK",IF(AND(Y375/AC375&lt;=Index!$G$130,Y375/AC375&gt;=Index!$F$130),"OK","ERROR")))</f>
        <v>OK</v>
      </c>
      <c r="AF375" s="16"/>
      <c r="AI375" s="5">
        <v>1</v>
      </c>
      <c r="AJ375" s="343" t="str">
        <f t="shared" ref="AJ375:AJ397" si="67">K375</f>
        <v>OK</v>
      </c>
      <c r="AK375" s="343" t="str">
        <f t="shared" ref="AK375:AK397" si="68">U375</f>
        <v>OK</v>
      </c>
      <c r="AL375" s="337" t="str">
        <f t="shared" ref="AL375:AL397" si="69">AE375</f>
        <v>OK</v>
      </c>
    </row>
    <row r="376" spans="1:38" ht="10.15" customHeight="1">
      <c r="B376" s="15"/>
      <c r="D376" s="314">
        <v>2</v>
      </c>
      <c r="E376" s="256" t="s">
        <v>493</v>
      </c>
      <c r="F376" s="347"/>
      <c r="G376" s="431"/>
      <c r="H376" s="431"/>
      <c r="I376" s="313"/>
      <c r="K376" s="178" t="str">
        <f>IF(AND(G376&lt;&gt;0,I376=0),"ERROR",IF(ISERROR(G376/I376),"OK",IF(AND(G376/I376&lt;=Index!$G$131,G376/I376&gt;=Index!$F$131),"OK","ERROR")))</f>
        <v>OK</v>
      </c>
      <c r="M376" s="431"/>
      <c r="N376" s="431"/>
      <c r="O376" s="434">
        <f t="shared" si="63"/>
        <v>0</v>
      </c>
      <c r="P376" s="431"/>
      <c r="Q376" s="431"/>
      <c r="R376" s="434">
        <f t="shared" si="64"/>
        <v>0</v>
      </c>
      <c r="S376" s="313"/>
      <c r="U376" s="178" t="str">
        <f>IF(AND(O376&lt;&gt;0,S376=0),"ERROR",IF(ISERROR(O376/S376),"OK",IF(AND(O376/S376&lt;=Index!$G$131,O376/S376&gt;=Index!$F$131),"OK","ERROR")))</f>
        <v>OK</v>
      </c>
      <c r="W376" s="431"/>
      <c r="X376" s="431"/>
      <c r="Y376" s="434">
        <f t="shared" si="65"/>
        <v>0</v>
      </c>
      <c r="Z376" s="431"/>
      <c r="AA376" s="431"/>
      <c r="AB376" s="434">
        <f t="shared" si="66"/>
        <v>0</v>
      </c>
      <c r="AC376" s="313"/>
      <c r="AE376" s="178" t="str">
        <f>IF(AND(Y376&lt;&gt;0,AC376=0),"ERROR",IF(ISERROR(Y376/AC376),"OK",IF(AND(Y376/AC376&lt;=Index!$G$131,Y376/AC376&gt;=Index!$F$131),"OK","ERROR")))</f>
        <v>OK</v>
      </c>
      <c r="AF376" s="16"/>
      <c r="AI376" s="5">
        <v>2</v>
      </c>
      <c r="AJ376" s="343" t="str">
        <f t="shared" si="67"/>
        <v>OK</v>
      </c>
      <c r="AK376" s="343" t="str">
        <f t="shared" si="68"/>
        <v>OK</v>
      </c>
      <c r="AL376" s="337" t="str">
        <f t="shared" si="69"/>
        <v>OK</v>
      </c>
    </row>
    <row r="377" spans="1:38" ht="10.15" customHeight="1">
      <c r="B377" s="15"/>
      <c r="D377" s="314">
        <v>3</v>
      </c>
      <c r="E377" s="256" t="s">
        <v>494</v>
      </c>
      <c r="F377" s="347"/>
      <c r="G377" s="431"/>
      <c r="H377" s="431"/>
      <c r="I377" s="313"/>
      <c r="K377" s="178" t="str">
        <f>IF(AND(G377&lt;&gt;0,I377=0),"ERROR",IF(ISERROR(G377/I377),"OK",IF(AND(G377/I377&lt;=Index!$G$132,G377/I377&gt;=Index!$F$132),"OK","ERROR")))</f>
        <v>OK</v>
      </c>
      <c r="M377" s="431"/>
      <c r="N377" s="431"/>
      <c r="O377" s="434">
        <f t="shared" si="63"/>
        <v>0</v>
      </c>
      <c r="P377" s="431"/>
      <c r="Q377" s="431"/>
      <c r="R377" s="434">
        <f t="shared" si="64"/>
        <v>0</v>
      </c>
      <c r="S377" s="313"/>
      <c r="U377" s="178" t="str">
        <f>IF(AND(O377&lt;&gt;0,S377=0),"ERROR",IF(ISERROR(O377/S377),"OK",IF(AND(O377/S377&lt;=Index!$G$132,O377/S377&gt;=Index!$F$132),"OK","ERROR")))</f>
        <v>OK</v>
      </c>
      <c r="W377" s="431"/>
      <c r="X377" s="431"/>
      <c r="Y377" s="434">
        <f t="shared" si="65"/>
        <v>0</v>
      </c>
      <c r="Z377" s="431"/>
      <c r="AA377" s="431"/>
      <c r="AB377" s="434">
        <f t="shared" si="66"/>
        <v>0</v>
      </c>
      <c r="AC377" s="313"/>
      <c r="AE377" s="178" t="str">
        <f>IF(AND(Y377&lt;&gt;0,AC377=0),"ERROR",IF(ISERROR(Y377/AC377),"OK",IF(AND(Y377/AC377&lt;=Index!$G$132,Y377/AC377&gt;=Index!$F$132),"OK","ERROR")))</f>
        <v>OK</v>
      </c>
      <c r="AF377" s="16"/>
      <c r="AI377" s="5">
        <v>3</v>
      </c>
      <c r="AJ377" s="343" t="str">
        <f t="shared" si="67"/>
        <v>OK</v>
      </c>
      <c r="AK377" s="343" t="str">
        <f t="shared" si="68"/>
        <v>OK</v>
      </c>
      <c r="AL377" s="337" t="str">
        <f t="shared" si="69"/>
        <v>OK</v>
      </c>
    </row>
    <row r="378" spans="1:38" ht="10.15" customHeight="1">
      <c r="B378" s="15"/>
      <c r="D378" s="314">
        <v>4</v>
      </c>
      <c r="E378" s="256" t="s">
        <v>495</v>
      </c>
      <c r="F378" s="347"/>
      <c r="G378" s="431"/>
      <c r="H378" s="431"/>
      <c r="I378" s="313"/>
      <c r="K378" s="178" t="str">
        <f>IF(AND(G378&lt;&gt;0,I378=0),"ERROR",IF(ISERROR(G378/I378),"OK",IF(AND(G378/I378&lt;=Index!$G$133,G378/I378&gt;=Index!$F$133),"OK","ERROR")))</f>
        <v>OK</v>
      </c>
      <c r="M378" s="431"/>
      <c r="N378" s="431"/>
      <c r="O378" s="434">
        <f t="shared" si="63"/>
        <v>0</v>
      </c>
      <c r="P378" s="431"/>
      <c r="Q378" s="431"/>
      <c r="R378" s="434">
        <f t="shared" si="64"/>
        <v>0</v>
      </c>
      <c r="S378" s="313"/>
      <c r="U378" s="178" t="str">
        <f>IF(AND(O378&lt;&gt;0,S378=0),"ERROR",IF(ISERROR(O378/S378),"OK",IF(AND(O378/S378&lt;=Index!$G$133,O378/S378&gt;=Index!$F$133),"OK","ERROR")))</f>
        <v>OK</v>
      </c>
      <c r="W378" s="431"/>
      <c r="X378" s="431"/>
      <c r="Y378" s="434">
        <f t="shared" si="65"/>
        <v>0</v>
      </c>
      <c r="Z378" s="431"/>
      <c r="AA378" s="431"/>
      <c r="AB378" s="434">
        <f t="shared" si="66"/>
        <v>0</v>
      </c>
      <c r="AC378" s="313"/>
      <c r="AE378" s="178" t="str">
        <f>IF(AND(Y378&lt;&gt;0,AC378=0),"ERROR",IF(ISERROR(Y378/AC378),"OK",IF(AND(Y378/AC378&lt;=Index!$G$133,Y378/AC378&gt;=Index!$F$133),"OK","ERROR")))</f>
        <v>OK</v>
      </c>
      <c r="AF378" s="16"/>
      <c r="AI378" s="5">
        <v>4</v>
      </c>
      <c r="AJ378" s="343" t="str">
        <f t="shared" si="67"/>
        <v>OK</v>
      </c>
      <c r="AK378" s="343" t="str">
        <f t="shared" si="68"/>
        <v>OK</v>
      </c>
      <c r="AL378" s="337" t="str">
        <f t="shared" si="69"/>
        <v>OK</v>
      </c>
    </row>
    <row r="379" spans="1:38" ht="10.15" customHeight="1">
      <c r="B379" s="15"/>
      <c r="D379" s="314">
        <v>5</v>
      </c>
      <c r="E379" s="256" t="s">
        <v>496</v>
      </c>
      <c r="F379" s="347"/>
      <c r="G379" s="431"/>
      <c r="H379" s="431"/>
      <c r="I379" s="313"/>
      <c r="K379" s="178" t="str">
        <f>IF(AND(G379&lt;&gt;0,I379=0),"ERROR",IF(ISERROR(G379/I379),"OK",IF(AND(G379/I379&lt;=Index!$G$134,G379/I379&gt;=Index!$F$134),"OK","ERROR")))</f>
        <v>OK</v>
      </c>
      <c r="M379" s="431"/>
      <c r="N379" s="431"/>
      <c r="O379" s="434">
        <f t="shared" si="63"/>
        <v>0</v>
      </c>
      <c r="P379" s="431"/>
      <c r="Q379" s="431"/>
      <c r="R379" s="434">
        <f t="shared" si="64"/>
        <v>0</v>
      </c>
      <c r="S379" s="313"/>
      <c r="U379" s="178" t="str">
        <f>IF(AND(O379&lt;&gt;0,S379=0),"ERROR",IF(ISERROR(O379/S379),"OK",IF(AND(O379/S379&lt;=Index!$G$134,O379/S379&gt;=Index!$F$134),"OK","ERROR")))</f>
        <v>OK</v>
      </c>
      <c r="W379" s="431"/>
      <c r="X379" s="431"/>
      <c r="Y379" s="434">
        <f t="shared" si="65"/>
        <v>0</v>
      </c>
      <c r="Z379" s="431"/>
      <c r="AA379" s="431"/>
      <c r="AB379" s="434">
        <f t="shared" si="66"/>
        <v>0</v>
      </c>
      <c r="AC379" s="313"/>
      <c r="AE379" s="178" t="str">
        <f>IF(AND(Y379&lt;&gt;0,AC379=0),"ERROR",IF(ISERROR(Y379/AC379),"OK",IF(AND(Y379/AC379&lt;=Index!$G$134,Y379/AC379&gt;=Index!$F$134),"OK","ERROR")))</f>
        <v>OK</v>
      </c>
      <c r="AF379" s="16"/>
      <c r="AI379" s="5">
        <v>5</v>
      </c>
      <c r="AJ379" s="343" t="str">
        <f t="shared" si="67"/>
        <v>OK</v>
      </c>
      <c r="AK379" s="343" t="str">
        <f t="shared" si="68"/>
        <v>OK</v>
      </c>
      <c r="AL379" s="337" t="str">
        <f t="shared" si="69"/>
        <v>OK</v>
      </c>
    </row>
    <row r="380" spans="1:38" ht="10.15" customHeight="1">
      <c r="B380" s="15"/>
      <c r="D380" s="314">
        <v>6</v>
      </c>
      <c r="E380" s="256" t="s">
        <v>497</v>
      </c>
      <c r="F380" s="347"/>
      <c r="G380" s="431"/>
      <c r="H380" s="431"/>
      <c r="I380" s="313"/>
      <c r="K380" s="178" t="str">
        <f>IF(AND(G380&lt;&gt;0,I380=0),"ERROR",IF(ISERROR(G380/I380),"OK",IF(AND(G380/I380&lt;=Index!$G$135,G380/I380&gt;=Index!$F$135),"OK","ERROR")))</f>
        <v>OK</v>
      </c>
      <c r="M380" s="431"/>
      <c r="N380" s="431"/>
      <c r="O380" s="434">
        <f t="shared" si="63"/>
        <v>0</v>
      </c>
      <c r="P380" s="431"/>
      <c r="Q380" s="431"/>
      <c r="R380" s="434">
        <f t="shared" si="64"/>
        <v>0</v>
      </c>
      <c r="S380" s="313"/>
      <c r="U380" s="178" t="str">
        <f>IF(AND(O380&lt;&gt;0,S380=0),"ERROR",IF(ISERROR(O380/S380),"OK",IF(AND(O380/S380&lt;=Index!$G$135,O380/S380&gt;=Index!$F$135),"OK","ERROR")))</f>
        <v>OK</v>
      </c>
      <c r="W380" s="431"/>
      <c r="X380" s="431"/>
      <c r="Y380" s="434">
        <f t="shared" si="65"/>
        <v>0</v>
      </c>
      <c r="Z380" s="431"/>
      <c r="AA380" s="431"/>
      <c r="AB380" s="434">
        <f t="shared" si="66"/>
        <v>0</v>
      </c>
      <c r="AC380" s="313"/>
      <c r="AE380" s="178" t="str">
        <f>IF(AND(Y380&lt;&gt;0,AC380=0),"ERROR",IF(ISERROR(Y380/AC380),"OK",IF(AND(Y380/AC380&lt;=Index!$G$135,Y380/AC380&gt;=Index!$F$135),"OK","ERROR")))</f>
        <v>OK</v>
      </c>
      <c r="AF380" s="16"/>
      <c r="AI380" s="5">
        <v>6</v>
      </c>
      <c r="AJ380" s="343" t="str">
        <f t="shared" si="67"/>
        <v>OK</v>
      </c>
      <c r="AK380" s="343" t="str">
        <f t="shared" si="68"/>
        <v>OK</v>
      </c>
      <c r="AL380" s="337" t="str">
        <f t="shared" si="69"/>
        <v>OK</v>
      </c>
    </row>
    <row r="381" spans="1:38" ht="10.15" customHeight="1">
      <c r="B381" s="15"/>
      <c r="D381" s="314">
        <v>7</v>
      </c>
      <c r="E381" s="256" t="s">
        <v>498</v>
      </c>
      <c r="F381" s="347"/>
      <c r="G381" s="431"/>
      <c r="H381" s="431"/>
      <c r="I381" s="313"/>
      <c r="K381" s="178" t="str">
        <f>IF(AND(G381&lt;&gt;0,I381=0),"ERROR",IF(ISERROR(G381/I381),"OK",IF(AND(G381/I381&lt;=Index!$G$136,G381/I381&gt;=Index!$F$136),"OK","ERROR")))</f>
        <v>OK</v>
      </c>
      <c r="M381" s="431"/>
      <c r="N381" s="431"/>
      <c r="O381" s="434">
        <f t="shared" si="63"/>
        <v>0</v>
      </c>
      <c r="P381" s="431"/>
      <c r="Q381" s="431"/>
      <c r="R381" s="434">
        <f t="shared" si="64"/>
        <v>0</v>
      </c>
      <c r="S381" s="313"/>
      <c r="U381" s="178" t="str">
        <f>IF(AND(O381&lt;&gt;0,S381=0),"ERROR",IF(ISERROR(O381/S381),"OK",IF(AND(O381/S381&lt;=Index!$G$136,O381/S381&gt;=Index!$F$136),"OK","ERROR")))</f>
        <v>OK</v>
      </c>
      <c r="W381" s="431"/>
      <c r="X381" s="431"/>
      <c r="Y381" s="434">
        <f t="shared" si="65"/>
        <v>0</v>
      </c>
      <c r="Z381" s="431"/>
      <c r="AA381" s="431"/>
      <c r="AB381" s="434">
        <f t="shared" si="66"/>
        <v>0</v>
      </c>
      <c r="AC381" s="313"/>
      <c r="AE381" s="178" t="str">
        <f>IF(AND(Y381&lt;&gt;0,AC381=0),"ERROR",IF(ISERROR(Y381/AC381),"OK",IF(AND(Y381/AC381&lt;=Index!$G$136,Y381/AC381&gt;=Index!$F$136),"OK","ERROR")))</f>
        <v>OK</v>
      </c>
      <c r="AF381" s="16"/>
      <c r="AI381" s="5">
        <v>7</v>
      </c>
      <c r="AJ381" s="343" t="str">
        <f t="shared" si="67"/>
        <v>OK</v>
      </c>
      <c r="AK381" s="343" t="str">
        <f t="shared" si="68"/>
        <v>OK</v>
      </c>
      <c r="AL381" s="337" t="str">
        <f t="shared" si="69"/>
        <v>OK</v>
      </c>
    </row>
    <row r="382" spans="1:38" ht="10.15" customHeight="1">
      <c r="B382" s="15"/>
      <c r="D382" s="314">
        <v>8</v>
      </c>
      <c r="E382" s="256" t="s">
        <v>499</v>
      </c>
      <c r="F382" s="347"/>
      <c r="G382" s="431"/>
      <c r="H382" s="431"/>
      <c r="I382" s="313"/>
      <c r="K382" s="178" t="str">
        <f>IF(AND(G382&lt;&gt;0,I382=0),"ERROR",IF(ISERROR(G382/I382),"OK",IF(AND(G382/I382&lt;=Index!$G$137,G382/I382&gt;=Index!$F$137),"OK","ERROR")))</f>
        <v>OK</v>
      </c>
      <c r="M382" s="431"/>
      <c r="N382" s="431"/>
      <c r="O382" s="434">
        <f t="shared" si="63"/>
        <v>0</v>
      </c>
      <c r="P382" s="431"/>
      <c r="Q382" s="431"/>
      <c r="R382" s="434">
        <f t="shared" si="64"/>
        <v>0</v>
      </c>
      <c r="S382" s="313"/>
      <c r="U382" s="178" t="str">
        <f>IF(AND(O382&lt;&gt;0,S382=0),"ERROR",IF(ISERROR(O382/S382),"OK",IF(AND(O382/S382&lt;=Index!$G$137,O382/S382&gt;=Index!$F$137),"OK","ERROR")))</f>
        <v>OK</v>
      </c>
      <c r="W382" s="431"/>
      <c r="X382" s="431"/>
      <c r="Y382" s="434">
        <f t="shared" si="65"/>
        <v>0</v>
      </c>
      <c r="Z382" s="431"/>
      <c r="AA382" s="431"/>
      <c r="AB382" s="434">
        <f t="shared" si="66"/>
        <v>0</v>
      </c>
      <c r="AC382" s="313"/>
      <c r="AE382" s="178" t="str">
        <f>IF(AND(Y382&lt;&gt;0,AC382=0),"ERROR",IF(ISERROR(Y382/AC382),"OK",IF(AND(Y382/AC382&lt;=Index!$G$137,Y382/AC382&gt;=Index!$F$137),"OK","ERROR")))</f>
        <v>OK</v>
      </c>
      <c r="AF382" s="16"/>
      <c r="AI382" s="5">
        <v>8</v>
      </c>
      <c r="AJ382" s="343" t="str">
        <f t="shared" si="67"/>
        <v>OK</v>
      </c>
      <c r="AK382" s="343" t="str">
        <f t="shared" si="68"/>
        <v>OK</v>
      </c>
      <c r="AL382" s="337" t="str">
        <f t="shared" si="69"/>
        <v>OK</v>
      </c>
    </row>
    <row r="383" spans="1:38" ht="10.15" customHeight="1">
      <c r="B383" s="15"/>
      <c r="D383" s="314">
        <v>9</v>
      </c>
      <c r="E383" s="256" t="s">
        <v>500</v>
      </c>
      <c r="F383" s="347"/>
      <c r="G383" s="431"/>
      <c r="H383" s="431"/>
      <c r="I383" s="313"/>
      <c r="K383" s="178" t="str">
        <f>IF(AND(G383&lt;&gt;0,I383=0),"ERROR",IF(ISERROR(G383/I383),"OK",IF(AND(G383/I383&lt;=Index!$G$138,G383/I383&gt;=Index!$F$138),"OK","ERROR")))</f>
        <v>OK</v>
      </c>
      <c r="M383" s="431"/>
      <c r="N383" s="431"/>
      <c r="O383" s="434">
        <f t="shared" si="63"/>
        <v>0</v>
      </c>
      <c r="P383" s="431"/>
      <c r="Q383" s="431"/>
      <c r="R383" s="434">
        <f t="shared" si="64"/>
        <v>0</v>
      </c>
      <c r="S383" s="313"/>
      <c r="U383" s="178" t="str">
        <f>IF(AND(O383&lt;&gt;0,S383=0),"ERROR",IF(ISERROR(O383/S383),"OK",IF(AND(O383/S383&lt;=Index!$G$138,O383/S383&gt;=Index!$F$138),"OK","ERROR")))</f>
        <v>OK</v>
      </c>
      <c r="W383" s="431"/>
      <c r="X383" s="431"/>
      <c r="Y383" s="434">
        <f t="shared" si="65"/>
        <v>0</v>
      </c>
      <c r="Z383" s="431"/>
      <c r="AA383" s="431"/>
      <c r="AB383" s="434">
        <f t="shared" si="66"/>
        <v>0</v>
      </c>
      <c r="AC383" s="313"/>
      <c r="AE383" s="178" t="str">
        <f>IF(AND(Y383&lt;&gt;0,AC383=0),"ERROR",IF(ISERROR(Y383/AC383),"OK",IF(AND(Y383/AC383&lt;=Index!$G$138,Y383/AC383&gt;=Index!$F$138),"OK","ERROR")))</f>
        <v>OK</v>
      </c>
      <c r="AF383" s="16"/>
      <c r="AI383" s="5">
        <v>9</v>
      </c>
      <c r="AJ383" s="343" t="str">
        <f t="shared" si="67"/>
        <v>OK</v>
      </c>
      <c r="AK383" s="343" t="str">
        <f t="shared" si="68"/>
        <v>OK</v>
      </c>
      <c r="AL383" s="337" t="str">
        <f t="shared" si="69"/>
        <v>OK</v>
      </c>
    </row>
    <row r="384" spans="1:38" ht="10.15" customHeight="1">
      <c r="B384" s="15"/>
      <c r="D384" s="314">
        <v>10</v>
      </c>
      <c r="E384" s="256" t="s">
        <v>501</v>
      </c>
      <c r="G384" s="431"/>
      <c r="H384" s="431"/>
      <c r="I384" s="313"/>
      <c r="K384" s="178" t="str">
        <f>IF(AND(G384&lt;&gt;0,I384=0),"ERROR",IF(ISERROR(G384/I384),"OK",IF(AND(G384/I384&lt;=Index!$G$139,G384/I384&gt;=Index!$F$139),"OK","ERROR")))</f>
        <v>OK</v>
      </c>
      <c r="M384" s="431"/>
      <c r="N384" s="431"/>
      <c r="O384" s="434">
        <f t="shared" si="63"/>
        <v>0</v>
      </c>
      <c r="P384" s="431"/>
      <c r="Q384" s="431"/>
      <c r="R384" s="434">
        <f t="shared" si="64"/>
        <v>0</v>
      </c>
      <c r="S384" s="313"/>
      <c r="U384" s="178" t="str">
        <f>IF(AND(O384&lt;&gt;0,S384=0),"ERROR",IF(ISERROR(O384/S384),"OK",IF(AND(O384/S384&lt;=Index!$G$139,O384/S384&gt;=Index!$F$139),"OK","ERROR")))</f>
        <v>OK</v>
      </c>
      <c r="W384" s="431"/>
      <c r="X384" s="431"/>
      <c r="Y384" s="434">
        <f t="shared" si="65"/>
        <v>0</v>
      </c>
      <c r="Z384" s="431"/>
      <c r="AA384" s="431"/>
      <c r="AB384" s="434">
        <f t="shared" si="66"/>
        <v>0</v>
      </c>
      <c r="AC384" s="313"/>
      <c r="AE384" s="178" t="str">
        <f>IF(AND(Y384&lt;&gt;0,AC384=0),"ERROR",IF(ISERROR(Y384/AC384),"OK",IF(AND(Y384/AC384&lt;=Index!$G$139,Y384/AC384&gt;=Index!$F$139),"OK","ERROR")))</f>
        <v>OK</v>
      </c>
      <c r="AF384" s="16"/>
      <c r="AI384" s="5">
        <v>10</v>
      </c>
      <c r="AJ384" s="343" t="str">
        <f t="shared" si="67"/>
        <v>OK</v>
      </c>
      <c r="AK384" s="343" t="str">
        <f t="shared" si="68"/>
        <v>OK</v>
      </c>
      <c r="AL384" s="337" t="str">
        <f t="shared" si="69"/>
        <v>OK</v>
      </c>
    </row>
    <row r="385" spans="2:39" ht="10.15" customHeight="1">
      <c r="B385" s="15"/>
      <c r="D385" s="314">
        <v>11</v>
      </c>
      <c r="E385" s="256" t="s">
        <v>502</v>
      </c>
      <c r="G385" s="431"/>
      <c r="H385" s="431"/>
      <c r="I385" s="313"/>
      <c r="K385" s="178" t="str">
        <f>IF(AND(G385&lt;&gt;0,I385=0),"ERROR",IF(ISERROR(G385/I385),"OK",IF(AND(G385/I385&lt;=Index!$G$140,G385/I385&gt;=Index!$F$140),"OK","ERROR")))</f>
        <v>OK</v>
      </c>
      <c r="M385" s="431"/>
      <c r="N385" s="431"/>
      <c r="O385" s="434">
        <f t="shared" si="63"/>
        <v>0</v>
      </c>
      <c r="P385" s="431"/>
      <c r="Q385" s="431"/>
      <c r="R385" s="434">
        <f t="shared" si="64"/>
        <v>0</v>
      </c>
      <c r="S385" s="313"/>
      <c r="U385" s="178" t="str">
        <f>IF(AND(O385&lt;&gt;0,S385=0),"ERROR",IF(ISERROR(O385/S385),"OK",IF(AND(O385/S385&lt;=Index!$G$140,O385/S385&gt;=Index!$F$140),"OK","ERROR")))</f>
        <v>OK</v>
      </c>
      <c r="W385" s="431"/>
      <c r="X385" s="431"/>
      <c r="Y385" s="434">
        <f t="shared" si="65"/>
        <v>0</v>
      </c>
      <c r="Z385" s="431"/>
      <c r="AA385" s="431"/>
      <c r="AB385" s="434">
        <f t="shared" si="66"/>
        <v>0</v>
      </c>
      <c r="AC385" s="313"/>
      <c r="AE385" s="178" t="str">
        <f>IF(AND(Y385&lt;&gt;0,AC385=0),"ERROR",IF(ISERROR(Y385/AC385),"OK",IF(AND(Y385/AC385&lt;=Index!$G$140,Y385/AC385&gt;=Index!$F$140),"OK","ERROR")))</f>
        <v>OK</v>
      </c>
      <c r="AF385" s="16"/>
      <c r="AI385" s="5">
        <v>11</v>
      </c>
      <c r="AJ385" s="343" t="str">
        <f t="shared" si="67"/>
        <v>OK</v>
      </c>
      <c r="AK385" s="343" t="str">
        <f t="shared" si="68"/>
        <v>OK</v>
      </c>
      <c r="AL385" s="337" t="str">
        <f t="shared" si="69"/>
        <v>OK</v>
      </c>
    </row>
    <row r="386" spans="2:39" ht="10.15" customHeight="1">
      <c r="B386" s="15"/>
      <c r="D386" s="314">
        <v>12</v>
      </c>
      <c r="E386" s="256" t="s">
        <v>503</v>
      </c>
      <c r="G386" s="431"/>
      <c r="H386" s="431"/>
      <c r="I386" s="313"/>
      <c r="K386" s="178" t="str">
        <f>IF(AND(G386&lt;&gt;0,I386=0),"ERROR",IF(ISERROR(G386/I386),"OK",IF(AND(G386/I386&lt;=Index!$G$141,G386/I386&gt;=Index!$F$141),"OK","ERROR")))</f>
        <v>OK</v>
      </c>
      <c r="M386" s="431"/>
      <c r="N386" s="431"/>
      <c r="O386" s="434">
        <f t="shared" si="63"/>
        <v>0</v>
      </c>
      <c r="P386" s="431"/>
      <c r="Q386" s="431"/>
      <c r="R386" s="434">
        <f t="shared" si="64"/>
        <v>0</v>
      </c>
      <c r="S386" s="313"/>
      <c r="U386" s="178" t="str">
        <f>IF(AND(O386&lt;&gt;0,S386=0),"ERROR",IF(ISERROR(O386/S386),"OK",IF(AND(O386/S386&lt;=Index!$G$141,O386/S386&gt;=Index!$F$141),"OK","ERROR")))</f>
        <v>OK</v>
      </c>
      <c r="W386" s="431"/>
      <c r="X386" s="431"/>
      <c r="Y386" s="434">
        <f t="shared" si="65"/>
        <v>0</v>
      </c>
      <c r="Z386" s="431"/>
      <c r="AA386" s="431"/>
      <c r="AB386" s="434">
        <f t="shared" si="66"/>
        <v>0</v>
      </c>
      <c r="AC386" s="313"/>
      <c r="AE386" s="178" t="str">
        <f>IF(AND(Y386&lt;&gt;0,AC386=0),"ERROR",IF(ISERROR(Y386/AC386),"OK",IF(AND(Y386/AC386&lt;=Index!$G$141,Y386/AC386&gt;=Index!$F$141),"OK","ERROR")))</f>
        <v>OK</v>
      </c>
      <c r="AF386" s="16"/>
      <c r="AI386" s="5">
        <v>12</v>
      </c>
      <c r="AJ386" s="343" t="str">
        <f t="shared" si="67"/>
        <v>OK</v>
      </c>
      <c r="AK386" s="343" t="str">
        <f t="shared" si="68"/>
        <v>OK</v>
      </c>
      <c r="AL386" s="337" t="str">
        <f t="shared" si="69"/>
        <v>OK</v>
      </c>
    </row>
    <row r="387" spans="2:39" ht="10.15" customHeight="1">
      <c r="B387" s="15"/>
      <c r="D387" s="314">
        <v>13</v>
      </c>
      <c r="E387" s="256" t="s">
        <v>504</v>
      </c>
      <c r="G387" s="431"/>
      <c r="H387" s="431"/>
      <c r="I387" s="313"/>
      <c r="K387" s="178" t="str">
        <f>IF(AND(G387&lt;&gt;0,I387=0),"ERROR",IF(ISERROR(G387/I387),"OK",IF(AND(G387/I387&lt;=Index!$G$142,G387/I387&gt;=Index!$F$142),"OK","ERROR")))</f>
        <v>OK</v>
      </c>
      <c r="M387" s="431"/>
      <c r="N387" s="431"/>
      <c r="O387" s="434">
        <f t="shared" si="63"/>
        <v>0</v>
      </c>
      <c r="P387" s="431"/>
      <c r="Q387" s="431"/>
      <c r="R387" s="434">
        <f t="shared" si="64"/>
        <v>0</v>
      </c>
      <c r="S387" s="313"/>
      <c r="U387" s="178" t="str">
        <f>IF(AND(O387&lt;&gt;0,S387=0),"ERROR",IF(ISERROR(O387/S387),"OK",IF(AND(O387/S387&lt;=Index!$G$142,O387/S387&gt;=Index!$F$142),"OK","ERROR")))</f>
        <v>OK</v>
      </c>
      <c r="W387" s="431"/>
      <c r="X387" s="431"/>
      <c r="Y387" s="434">
        <f t="shared" si="65"/>
        <v>0</v>
      </c>
      <c r="Z387" s="431"/>
      <c r="AA387" s="431"/>
      <c r="AB387" s="434">
        <f t="shared" si="66"/>
        <v>0</v>
      </c>
      <c r="AC387" s="313"/>
      <c r="AE387" s="178" t="str">
        <f>IF(AND(Y387&lt;&gt;0,AC387=0),"ERROR",IF(ISERROR(Y387/AC387),"OK",IF(AND(Y387/AC387&lt;=Index!$G$142,Y387/AC387&gt;=Index!$F$142),"OK","ERROR")))</f>
        <v>OK</v>
      </c>
      <c r="AF387" s="16"/>
      <c r="AI387" s="5">
        <v>13</v>
      </c>
      <c r="AJ387" s="343" t="str">
        <f t="shared" si="67"/>
        <v>OK</v>
      </c>
      <c r="AK387" s="343" t="str">
        <f t="shared" si="68"/>
        <v>OK</v>
      </c>
      <c r="AL387" s="337" t="str">
        <f t="shared" si="69"/>
        <v>OK</v>
      </c>
    </row>
    <row r="388" spans="2:39" ht="10.15" customHeight="1">
      <c r="B388" s="15"/>
      <c r="D388" s="314">
        <v>14</v>
      </c>
      <c r="E388" s="256" t="s">
        <v>505</v>
      </c>
      <c r="G388" s="431"/>
      <c r="H388" s="431"/>
      <c r="I388" s="313"/>
      <c r="K388" s="178" t="str">
        <f>IF(AND(G388&lt;&gt;0,I388=0),"ERROR",IF(ISERROR(G388/I388),"OK",IF(AND(G388/I388&lt;=Index!$G$143,G388/I388&gt;=Index!$F$143),"OK","ERROR")))</f>
        <v>OK</v>
      </c>
      <c r="M388" s="431"/>
      <c r="N388" s="431"/>
      <c r="O388" s="434">
        <f t="shared" si="63"/>
        <v>0</v>
      </c>
      <c r="P388" s="431"/>
      <c r="Q388" s="431"/>
      <c r="R388" s="434">
        <f t="shared" si="64"/>
        <v>0</v>
      </c>
      <c r="S388" s="313"/>
      <c r="U388" s="178" t="str">
        <f>IF(AND(O388&lt;&gt;0,S388=0),"ERROR",IF(ISERROR(O388/S388),"OK",IF(AND(O388/S388&lt;=Index!$G$143,O388/S388&gt;=Index!$F$143),"OK","ERROR")))</f>
        <v>OK</v>
      </c>
      <c r="W388" s="431"/>
      <c r="X388" s="431"/>
      <c r="Y388" s="434">
        <f t="shared" si="65"/>
        <v>0</v>
      </c>
      <c r="Z388" s="431"/>
      <c r="AA388" s="431"/>
      <c r="AB388" s="434">
        <f t="shared" si="66"/>
        <v>0</v>
      </c>
      <c r="AC388" s="313"/>
      <c r="AE388" s="178" t="str">
        <f>IF(AND(Y388&lt;&gt;0,AC388=0),"ERROR",IF(ISERROR(Y388/AC388),"OK",IF(AND(Y388/AC388&lt;=Index!$G$143,Y388/AC388&gt;=Index!$F$143),"OK","ERROR")))</f>
        <v>OK</v>
      </c>
      <c r="AF388" s="16"/>
      <c r="AI388" s="5">
        <v>14</v>
      </c>
      <c r="AJ388" s="343" t="str">
        <f t="shared" si="67"/>
        <v>OK</v>
      </c>
      <c r="AK388" s="343" t="str">
        <f t="shared" si="68"/>
        <v>OK</v>
      </c>
      <c r="AL388" s="337" t="str">
        <f t="shared" si="69"/>
        <v>OK</v>
      </c>
    </row>
    <row r="389" spans="2:39" ht="10.15" customHeight="1">
      <c r="B389" s="15"/>
      <c r="D389" s="314">
        <v>15</v>
      </c>
      <c r="E389" s="256" t="s">
        <v>506</v>
      </c>
      <c r="G389" s="431"/>
      <c r="H389" s="431"/>
      <c r="I389" s="313"/>
      <c r="K389" s="178" t="str">
        <f>IF(AND(G389&lt;&gt;0,I389=0),"ERROR",IF(ISERROR(G389/I389),"OK",IF(AND(G389/I389&lt;=Index!$G$144,G389/I389&gt;=Index!$F$144),"OK","ERROR")))</f>
        <v>OK</v>
      </c>
      <c r="M389" s="431"/>
      <c r="N389" s="431"/>
      <c r="O389" s="434">
        <f t="shared" si="63"/>
        <v>0</v>
      </c>
      <c r="P389" s="431"/>
      <c r="Q389" s="431"/>
      <c r="R389" s="434">
        <f t="shared" si="64"/>
        <v>0</v>
      </c>
      <c r="S389" s="313"/>
      <c r="U389" s="178" t="str">
        <f>IF(AND(O389&lt;&gt;0,S389=0),"ERROR",IF(ISERROR(O389/S389),"OK",IF(AND(O389/S389&lt;=Index!$G$144,O389/S389&gt;=Index!$F$144),"OK","ERROR")))</f>
        <v>OK</v>
      </c>
      <c r="W389" s="431"/>
      <c r="X389" s="431"/>
      <c r="Y389" s="434">
        <f t="shared" si="65"/>
        <v>0</v>
      </c>
      <c r="Z389" s="431"/>
      <c r="AA389" s="431"/>
      <c r="AB389" s="434">
        <f t="shared" si="66"/>
        <v>0</v>
      </c>
      <c r="AC389" s="313"/>
      <c r="AE389" s="178" t="str">
        <f>IF(AND(Y389&lt;&gt;0,AC389=0),"ERROR",IF(ISERROR(Y389/AC389),"OK",IF(AND(Y389/AC389&lt;=Index!$G$144,Y389/AC389&gt;=Index!$F$144),"OK","ERROR")))</f>
        <v>OK</v>
      </c>
      <c r="AF389" s="16"/>
      <c r="AI389" s="5">
        <v>15</v>
      </c>
      <c r="AJ389" s="343" t="str">
        <f t="shared" si="67"/>
        <v>OK</v>
      </c>
      <c r="AK389" s="343" t="str">
        <f t="shared" si="68"/>
        <v>OK</v>
      </c>
      <c r="AL389" s="337" t="str">
        <f t="shared" si="69"/>
        <v>OK</v>
      </c>
    </row>
    <row r="390" spans="2:39" ht="10.15" customHeight="1">
      <c r="B390" s="15"/>
      <c r="D390" s="314">
        <v>16</v>
      </c>
      <c r="E390" s="256" t="s">
        <v>507</v>
      </c>
      <c r="G390" s="431"/>
      <c r="H390" s="431"/>
      <c r="I390" s="313"/>
      <c r="K390" s="178" t="str">
        <f>IF(AND(G390&lt;&gt;0,I390=0),"ERROR",IF(ISERROR(G390/I390),"OK",IF(AND(G390/I390&lt;=Index!$G$145,G390/I390&gt;=Index!$F$145),"OK","ERROR")))</f>
        <v>OK</v>
      </c>
      <c r="M390" s="431"/>
      <c r="N390" s="431"/>
      <c r="O390" s="434">
        <f t="shared" si="63"/>
        <v>0</v>
      </c>
      <c r="P390" s="431"/>
      <c r="Q390" s="431"/>
      <c r="R390" s="434">
        <f t="shared" si="64"/>
        <v>0</v>
      </c>
      <c r="S390" s="313"/>
      <c r="U390" s="178" t="str">
        <f>IF(AND(O390&lt;&gt;0,S390=0),"ERROR",IF(ISERROR(O390/S390),"OK",IF(AND(O390/S390&lt;=Index!$G$145,O390/S390&gt;=Index!$F$145),"OK","ERROR")))</f>
        <v>OK</v>
      </c>
      <c r="W390" s="431"/>
      <c r="X390" s="431"/>
      <c r="Y390" s="434">
        <f t="shared" si="65"/>
        <v>0</v>
      </c>
      <c r="Z390" s="431"/>
      <c r="AA390" s="431"/>
      <c r="AB390" s="434">
        <f t="shared" si="66"/>
        <v>0</v>
      </c>
      <c r="AC390" s="313"/>
      <c r="AE390" s="178" t="str">
        <f>IF(AND(Y390&lt;&gt;0,AC390=0),"ERROR",IF(ISERROR(Y390/AC390),"OK",IF(AND(Y390/AC390&lt;=Index!$G$145,Y390/AC390&gt;=Index!$F$145),"OK","ERROR")))</f>
        <v>OK</v>
      </c>
      <c r="AF390" s="16"/>
      <c r="AI390" s="5">
        <v>16</v>
      </c>
      <c r="AJ390" s="343" t="str">
        <f t="shared" si="67"/>
        <v>OK</v>
      </c>
      <c r="AK390" s="343" t="str">
        <f t="shared" si="68"/>
        <v>OK</v>
      </c>
      <c r="AL390" s="337" t="str">
        <f t="shared" si="69"/>
        <v>OK</v>
      </c>
    </row>
    <row r="391" spans="2:39" ht="10.15" customHeight="1">
      <c r="B391" s="15"/>
      <c r="D391" s="314">
        <v>17</v>
      </c>
      <c r="E391" s="256" t="s">
        <v>508</v>
      </c>
      <c r="G391" s="431"/>
      <c r="H391" s="431"/>
      <c r="I391" s="313"/>
      <c r="K391" s="178" t="str">
        <f>IF(AND(G391&lt;&gt;0,I391=0),"ERROR",IF(ISERROR(G391/I391),"OK",IF(AND(G391/I391&lt;=Index!$G$146,G391/I391&gt;=Index!$F$146),"OK","ERROR")))</f>
        <v>OK</v>
      </c>
      <c r="M391" s="431"/>
      <c r="N391" s="431"/>
      <c r="O391" s="434">
        <f t="shared" si="63"/>
        <v>0</v>
      </c>
      <c r="P391" s="431"/>
      <c r="Q391" s="431"/>
      <c r="R391" s="434">
        <f t="shared" si="64"/>
        <v>0</v>
      </c>
      <c r="S391" s="313"/>
      <c r="U391" s="178" t="str">
        <f>IF(AND(O391&lt;&gt;0,S391=0),"ERROR",IF(ISERROR(O391/S391),"OK",IF(AND(O391/S391&lt;=Index!$G$146,O391/S391&gt;=Index!$F$146),"OK","ERROR")))</f>
        <v>OK</v>
      </c>
      <c r="W391" s="431"/>
      <c r="X391" s="431"/>
      <c r="Y391" s="434">
        <f t="shared" si="65"/>
        <v>0</v>
      </c>
      <c r="Z391" s="431"/>
      <c r="AA391" s="431"/>
      <c r="AB391" s="434">
        <f t="shared" si="66"/>
        <v>0</v>
      </c>
      <c r="AC391" s="313"/>
      <c r="AE391" s="178" t="str">
        <f>IF(AND(Y391&lt;&gt;0,AC391=0),"ERROR",IF(ISERROR(Y391/AC391),"OK",IF(AND(Y391/AC391&lt;=Index!$G$146,Y391/AC391&gt;=Index!$F$146),"OK","ERROR")))</f>
        <v>OK</v>
      </c>
      <c r="AF391" s="16"/>
      <c r="AI391" s="5">
        <v>17</v>
      </c>
      <c r="AJ391" s="343" t="str">
        <f t="shared" si="67"/>
        <v>OK</v>
      </c>
      <c r="AK391" s="343" t="str">
        <f t="shared" si="68"/>
        <v>OK</v>
      </c>
      <c r="AL391" s="337" t="str">
        <f t="shared" si="69"/>
        <v>OK</v>
      </c>
    </row>
    <row r="392" spans="2:39" ht="10.15" customHeight="1">
      <c r="B392" s="15"/>
      <c r="D392" s="314">
        <v>18</v>
      </c>
      <c r="E392" s="256" t="s">
        <v>509</v>
      </c>
      <c r="G392" s="431"/>
      <c r="H392" s="431"/>
      <c r="I392" s="313"/>
      <c r="K392" s="178" t="str">
        <f>IF(AND(G392&lt;&gt;0,I392=0),"ERROR",IF(ISERROR(G392/I392),"OK",IF(AND(G392/I392&lt;=Index!$G$147,G392/I392&gt;=Index!$F$147),"OK","ERROR")))</f>
        <v>OK</v>
      </c>
      <c r="M392" s="431"/>
      <c r="N392" s="431"/>
      <c r="O392" s="434">
        <f t="shared" si="63"/>
        <v>0</v>
      </c>
      <c r="P392" s="431"/>
      <c r="Q392" s="431"/>
      <c r="R392" s="434">
        <f t="shared" si="64"/>
        <v>0</v>
      </c>
      <c r="S392" s="313"/>
      <c r="U392" s="178" t="str">
        <f>IF(AND(O392&lt;&gt;0,S392=0),"ERROR",IF(ISERROR(O392/S392),"OK",IF(AND(O392/S392&lt;=Index!$G$147,O392/S392&gt;=Index!$F$147),"OK","ERROR")))</f>
        <v>OK</v>
      </c>
      <c r="W392" s="431"/>
      <c r="X392" s="431"/>
      <c r="Y392" s="434">
        <f t="shared" si="65"/>
        <v>0</v>
      </c>
      <c r="Z392" s="431"/>
      <c r="AA392" s="431"/>
      <c r="AB392" s="434">
        <f t="shared" si="66"/>
        <v>0</v>
      </c>
      <c r="AC392" s="313"/>
      <c r="AE392" s="178" t="str">
        <f>IF(AND(Y392&lt;&gt;0,AC392=0),"ERROR",IF(ISERROR(Y392/AC392),"OK",IF(AND(Y392/AC392&lt;=Index!$G$147,Y392/AC392&gt;=Index!$F$147),"OK","ERROR")))</f>
        <v>OK</v>
      </c>
      <c r="AF392" s="16"/>
      <c r="AI392" s="5">
        <v>18</v>
      </c>
      <c r="AJ392" s="343" t="str">
        <f t="shared" si="67"/>
        <v>OK</v>
      </c>
      <c r="AK392" s="343" t="str">
        <f t="shared" si="68"/>
        <v>OK</v>
      </c>
      <c r="AL392" s="337" t="str">
        <f t="shared" si="69"/>
        <v>OK</v>
      </c>
    </row>
    <row r="393" spans="2:39" ht="10.15" customHeight="1">
      <c r="B393" s="15"/>
      <c r="D393" s="314">
        <v>19</v>
      </c>
      <c r="E393" s="256" t="s">
        <v>510</v>
      </c>
      <c r="G393" s="431"/>
      <c r="H393" s="431"/>
      <c r="I393" s="313"/>
      <c r="K393" s="178" t="str">
        <f>IF(AND(G393&lt;&gt;0,I393=0),"ERROR",IF(ISERROR(G393/I393),"OK",IF(AND(G393/I393&lt;=Index!$G$148,G393/I393&gt;=Index!$F$148),"OK","ERROR")))</f>
        <v>OK</v>
      </c>
      <c r="M393" s="431"/>
      <c r="N393" s="431"/>
      <c r="O393" s="434">
        <f t="shared" si="63"/>
        <v>0</v>
      </c>
      <c r="P393" s="431"/>
      <c r="Q393" s="431"/>
      <c r="R393" s="434">
        <f t="shared" si="64"/>
        <v>0</v>
      </c>
      <c r="S393" s="313"/>
      <c r="U393" s="178" t="str">
        <f>IF(AND(O393&lt;&gt;0,S393=0),"ERROR",IF(ISERROR(O393/S393),"OK",IF(AND(O393/S393&lt;=Index!$G$148,O393/S393&gt;=Index!$F$148),"OK","ERROR")))</f>
        <v>OK</v>
      </c>
      <c r="W393" s="431"/>
      <c r="X393" s="431"/>
      <c r="Y393" s="434">
        <f t="shared" si="65"/>
        <v>0</v>
      </c>
      <c r="Z393" s="431"/>
      <c r="AA393" s="431"/>
      <c r="AB393" s="434">
        <f t="shared" si="66"/>
        <v>0</v>
      </c>
      <c r="AC393" s="313"/>
      <c r="AE393" s="178" t="str">
        <f>IF(AND(Y393&lt;&gt;0,AC393=0),"ERROR",IF(ISERROR(Y393/AC393),"OK",IF(AND(Y393/AC393&lt;=Index!$G$148,Y393/AC393&gt;=Index!$F$148),"OK","ERROR")))</f>
        <v>OK</v>
      </c>
      <c r="AF393" s="16"/>
      <c r="AI393" s="5">
        <v>19</v>
      </c>
      <c r="AJ393" s="343" t="str">
        <f t="shared" si="67"/>
        <v>OK</v>
      </c>
      <c r="AK393" s="343" t="str">
        <f t="shared" si="68"/>
        <v>OK</v>
      </c>
      <c r="AL393" s="337" t="str">
        <f t="shared" si="69"/>
        <v>OK</v>
      </c>
    </row>
    <row r="394" spans="2:39" ht="10.15" customHeight="1">
      <c r="B394" s="15"/>
      <c r="D394" s="314">
        <v>20</v>
      </c>
      <c r="E394" s="256" t="s">
        <v>511</v>
      </c>
      <c r="G394" s="431"/>
      <c r="H394" s="431"/>
      <c r="I394" s="313"/>
      <c r="K394" s="178" t="str">
        <f>IF(AND(G394&lt;&gt;0,I394=0),"ERROR",IF(ISERROR(G394/I394),"OK",IF(AND(G394/I394&lt;=Index!$G$149,G394/I394&gt;=Index!$F$149),"OK","ERROR")))</f>
        <v>OK</v>
      </c>
      <c r="M394" s="431"/>
      <c r="N394" s="431"/>
      <c r="O394" s="434">
        <f t="shared" si="63"/>
        <v>0</v>
      </c>
      <c r="P394" s="431"/>
      <c r="Q394" s="431"/>
      <c r="R394" s="434">
        <f t="shared" si="64"/>
        <v>0</v>
      </c>
      <c r="S394" s="313"/>
      <c r="U394" s="178" t="str">
        <f>IF(AND(O394&lt;&gt;0,S394=0),"ERROR",IF(ISERROR(O394/S394),"OK",IF(AND(O394/S394&lt;=Index!$G$149,O394/S394&gt;=Index!$F$149),"OK","ERROR")))</f>
        <v>OK</v>
      </c>
      <c r="W394" s="431"/>
      <c r="X394" s="431"/>
      <c r="Y394" s="434">
        <f t="shared" si="65"/>
        <v>0</v>
      </c>
      <c r="Z394" s="431"/>
      <c r="AA394" s="431"/>
      <c r="AB394" s="434">
        <f t="shared" si="66"/>
        <v>0</v>
      </c>
      <c r="AC394" s="313"/>
      <c r="AE394" s="178" t="str">
        <f>IF(AND(Y394&lt;&gt;0,AC394=0),"ERROR",IF(ISERROR(Y394/AC394),"OK",IF(AND(Y394/AC394&lt;=Index!$G$149,Y394/AC394&gt;=Index!$F$149),"OK","ERROR")))</f>
        <v>OK</v>
      </c>
      <c r="AF394" s="16"/>
      <c r="AI394" s="5">
        <v>20</v>
      </c>
      <c r="AJ394" s="343" t="str">
        <f t="shared" si="67"/>
        <v>OK</v>
      </c>
      <c r="AK394" s="343" t="str">
        <f t="shared" si="68"/>
        <v>OK</v>
      </c>
      <c r="AL394" s="337" t="str">
        <f t="shared" si="69"/>
        <v>OK</v>
      </c>
    </row>
    <row r="395" spans="2:39" ht="10.15" customHeight="1">
      <c r="B395" s="15"/>
      <c r="D395" s="314">
        <v>21</v>
      </c>
      <c r="E395" s="256" t="s">
        <v>512</v>
      </c>
      <c r="G395" s="431"/>
      <c r="H395" s="431"/>
      <c r="I395" s="313"/>
      <c r="K395" s="178" t="str">
        <f>IF(AND(G395&lt;&gt;0,I395=0),"ERROR",IF(ISERROR(G395/I395),"OK",IF(AND(G395/I395&lt;=Index!$G$150,G395/I395&gt;=Index!$F$150),"OK","ERROR")))</f>
        <v>OK</v>
      </c>
      <c r="M395" s="431"/>
      <c r="N395" s="431"/>
      <c r="O395" s="434">
        <f t="shared" si="63"/>
        <v>0</v>
      </c>
      <c r="P395" s="431"/>
      <c r="Q395" s="431"/>
      <c r="R395" s="434">
        <f t="shared" si="64"/>
        <v>0</v>
      </c>
      <c r="S395" s="313"/>
      <c r="U395" s="178" t="str">
        <f>IF(AND(O395&lt;&gt;0,S395=0),"ERROR",IF(ISERROR(O395/S395),"OK",IF(AND(O395/S395&lt;=Index!$G$150,O395/S395&gt;=Index!$F$150),"OK","ERROR")))</f>
        <v>OK</v>
      </c>
      <c r="W395" s="431"/>
      <c r="X395" s="431"/>
      <c r="Y395" s="434">
        <f t="shared" si="65"/>
        <v>0</v>
      </c>
      <c r="Z395" s="431"/>
      <c r="AA395" s="431"/>
      <c r="AB395" s="434">
        <f t="shared" si="66"/>
        <v>0</v>
      </c>
      <c r="AC395" s="313"/>
      <c r="AE395" s="178" t="str">
        <f>IF(AND(Y395&lt;&gt;0,AC395=0),"ERROR",IF(ISERROR(Y395/AC395),"OK",IF(AND(Y395/AC395&lt;=Index!$G$150,Y395/AC395&gt;=Index!$F$150),"OK","ERROR")))</f>
        <v>OK</v>
      </c>
      <c r="AF395" s="16"/>
      <c r="AI395" s="5">
        <v>21</v>
      </c>
      <c r="AJ395" s="343" t="str">
        <f t="shared" si="67"/>
        <v>OK</v>
      </c>
      <c r="AK395" s="343" t="str">
        <f t="shared" si="68"/>
        <v>OK</v>
      </c>
      <c r="AL395" s="337" t="str">
        <f t="shared" si="69"/>
        <v>OK</v>
      </c>
    </row>
    <row r="396" spans="2:39" ht="10.15" customHeight="1">
      <c r="B396" s="15"/>
      <c r="D396" s="314">
        <v>22</v>
      </c>
      <c r="E396" s="256" t="s">
        <v>513</v>
      </c>
      <c r="G396" s="431"/>
      <c r="H396" s="431"/>
      <c r="I396" s="313"/>
      <c r="K396" s="178" t="str">
        <f>IF(AND(G396&lt;&gt;0,I396=0),"ERROR",IF(ISERROR(G396/I396),"OK",IF(AND(G396/I396&lt;=Index!$G$151,G396/I396&gt;=Index!$F$151),"OK","ERROR")))</f>
        <v>OK</v>
      </c>
      <c r="M396" s="431"/>
      <c r="N396" s="431"/>
      <c r="O396" s="434">
        <f t="shared" si="63"/>
        <v>0</v>
      </c>
      <c r="P396" s="431"/>
      <c r="Q396" s="431"/>
      <c r="R396" s="434">
        <f t="shared" si="64"/>
        <v>0</v>
      </c>
      <c r="S396" s="313"/>
      <c r="U396" s="178" t="str">
        <f>IF(AND(O396&lt;&gt;0,S396=0),"ERROR",IF(ISERROR(O396/S396),"OK",IF(AND(O396/S396&lt;=Index!$G$151,O396/S396&gt;=Index!$F$151),"OK","ERROR")))</f>
        <v>OK</v>
      </c>
      <c r="W396" s="431"/>
      <c r="X396" s="431"/>
      <c r="Y396" s="434">
        <f t="shared" si="65"/>
        <v>0</v>
      </c>
      <c r="Z396" s="431"/>
      <c r="AA396" s="431"/>
      <c r="AB396" s="434">
        <f t="shared" si="66"/>
        <v>0</v>
      </c>
      <c r="AC396" s="313"/>
      <c r="AE396" s="178" t="str">
        <f>IF(AND(Y396&lt;&gt;0,AC396=0),"ERROR",IF(ISERROR(Y396/AC396),"OK",IF(AND(Y396/AC396&lt;=Index!$G$151,Y396/AC396&gt;=Index!$F$151),"OK","ERROR")))</f>
        <v>OK</v>
      </c>
      <c r="AF396" s="16"/>
      <c r="AI396" s="5">
        <v>22</v>
      </c>
      <c r="AJ396" s="343" t="str">
        <f t="shared" si="67"/>
        <v>OK</v>
      </c>
      <c r="AK396" s="343" t="str">
        <f t="shared" si="68"/>
        <v>OK</v>
      </c>
      <c r="AL396" s="337" t="str">
        <f t="shared" si="69"/>
        <v>OK</v>
      </c>
    </row>
    <row r="397" spans="2:39" ht="10.15" customHeight="1">
      <c r="B397" s="15"/>
      <c r="D397" s="312">
        <v>23</v>
      </c>
      <c r="E397" s="254" t="s">
        <v>514</v>
      </c>
      <c r="G397" s="432"/>
      <c r="H397" s="432"/>
      <c r="I397" s="311"/>
      <c r="K397" s="180" t="str">
        <f>IF(AND(G397&lt;&gt;0,I397=0),"ERROR",IF(ISERROR(G397/I397),"OK",IF(G397/I397&gt;=Index!$F$152,"OK","ERROR")))</f>
        <v>OK</v>
      </c>
      <c r="M397" s="432"/>
      <c r="N397" s="432"/>
      <c r="O397" s="435">
        <f t="shared" si="63"/>
        <v>0</v>
      </c>
      <c r="P397" s="432"/>
      <c r="Q397" s="432"/>
      <c r="R397" s="435">
        <f t="shared" si="64"/>
        <v>0</v>
      </c>
      <c r="S397" s="311"/>
      <c r="U397" s="180" t="str">
        <f>IF(AND(O397&lt;&gt;0,S397=0),"ERROR",IF(ISERROR(O397/S397),"OK",IF(O397/S397&gt;=Index!$F$152,"OK","ERROR")))</f>
        <v>OK</v>
      </c>
      <c r="W397" s="432"/>
      <c r="X397" s="432"/>
      <c r="Y397" s="435">
        <f t="shared" si="65"/>
        <v>0</v>
      </c>
      <c r="Z397" s="432"/>
      <c r="AA397" s="432"/>
      <c r="AB397" s="435">
        <f t="shared" si="66"/>
        <v>0</v>
      </c>
      <c r="AC397" s="311"/>
      <c r="AE397" s="180" t="str">
        <f>IF(AND(Y397&lt;&gt;0,AC397=0),"ERROR",IF(ISERROR(Y397/AC397),"OK",IF(Y397/AC397&gt;=Index!$F$152,"OK","ERROR")))</f>
        <v>OK</v>
      </c>
      <c r="AF397" s="16"/>
      <c r="AI397" s="5">
        <v>23</v>
      </c>
      <c r="AJ397" s="343" t="str">
        <f t="shared" si="67"/>
        <v>OK</v>
      </c>
      <c r="AK397" s="343" t="str">
        <f t="shared" si="68"/>
        <v>OK</v>
      </c>
      <c r="AL397" s="337" t="str">
        <f t="shared" si="69"/>
        <v>OK</v>
      </c>
    </row>
    <row r="398" spans="2:39" ht="10.15" customHeight="1">
      <c r="B398" s="15"/>
      <c r="D398" s="310" t="s">
        <v>86</v>
      </c>
      <c r="E398" s="250" t="s">
        <v>401</v>
      </c>
      <c r="G398" s="433">
        <f>SUM(G374:G397)</f>
        <v>0</v>
      </c>
      <c r="H398" s="433">
        <f>SUM(H374:H397)</f>
        <v>0</v>
      </c>
      <c r="I398" s="372">
        <f>SUM(I374:I397)</f>
        <v>0</v>
      </c>
      <c r="M398" s="433">
        <f>SUM(M374:M397)</f>
        <v>0</v>
      </c>
      <c r="N398" s="433">
        <f>SUM(N374:N397)</f>
        <v>0</v>
      </c>
      <c r="O398" s="433">
        <f t="shared" si="63"/>
        <v>0</v>
      </c>
      <c r="P398" s="433">
        <f>SUM(P374:P397)</f>
        <v>0</v>
      </c>
      <c r="Q398" s="433">
        <f>SUM(Q374:Q397)</f>
        <v>0</v>
      </c>
      <c r="R398" s="433">
        <f t="shared" si="64"/>
        <v>0</v>
      </c>
      <c r="S398" s="372">
        <f>SUM(S374:S397)</f>
        <v>0</v>
      </c>
      <c r="W398" s="433">
        <f>SUM(W374:W397)</f>
        <v>0</v>
      </c>
      <c r="X398" s="433">
        <f>SUM(X374:X397)</f>
        <v>0</v>
      </c>
      <c r="Y398" s="433">
        <f t="shared" si="65"/>
        <v>0</v>
      </c>
      <c r="Z398" s="433">
        <f>SUM(Z374:Z397)</f>
        <v>0</v>
      </c>
      <c r="AA398" s="433">
        <f>SUM(AA374:AA397)</f>
        <v>0</v>
      </c>
      <c r="AB398" s="433">
        <f t="shared" si="66"/>
        <v>0</v>
      </c>
      <c r="AC398" s="372">
        <f>SUM(AC374:AC397)</f>
        <v>0</v>
      </c>
      <c r="AF398" s="16"/>
    </row>
    <row r="399" spans="2:39" ht="10.15" customHeight="1">
      <c r="B399" s="15"/>
      <c r="D399" s="8"/>
      <c r="E399" s="8"/>
      <c r="G399" s="374"/>
      <c r="H399" s="374"/>
      <c r="I399" s="375"/>
      <c r="M399" s="374"/>
      <c r="N399" s="374"/>
      <c r="O399" s="374"/>
      <c r="P399" s="374"/>
      <c r="Q399" s="374"/>
      <c r="R399" s="374"/>
      <c r="S399" s="375"/>
      <c r="W399" s="374"/>
      <c r="X399" s="374"/>
      <c r="Y399" s="374"/>
      <c r="Z399" s="374"/>
      <c r="AA399" s="374"/>
      <c r="AB399" s="374"/>
      <c r="AC399" s="375"/>
      <c r="AF399" s="16"/>
    </row>
    <row r="400" spans="2:39" ht="10.15" customHeight="1">
      <c r="B400" s="15"/>
      <c r="D400" s="309" t="s">
        <v>515</v>
      </c>
      <c r="E400" s="308"/>
      <c r="G400" s="307" t="str">
        <f>IF(ABS(G398-G1_Overall!G101)&lt;1,"OK","ERROR")</f>
        <v>OK</v>
      </c>
      <c r="H400" s="307" t="str">
        <f>IF(ABS(H398-G1_Overall!H101)&lt;1,"OK","ERROR")</f>
        <v>OK</v>
      </c>
      <c r="I400" s="306"/>
      <c r="M400" s="306"/>
      <c r="N400" s="307" t="str">
        <f>IF(ABS(N398-G1_Overall!G101)&lt;1,"OK","ERROR")</f>
        <v>OK</v>
      </c>
      <c r="O400" s="306"/>
      <c r="P400" s="306"/>
      <c r="Q400" s="307" t="str">
        <f>IF(ABS(Q398-G1_Overall!H101)&lt;1,"OK","ERROR")</f>
        <v>OK</v>
      </c>
      <c r="R400" s="306"/>
      <c r="S400" s="306"/>
      <c r="W400" s="304"/>
      <c r="X400" s="305"/>
      <c r="Y400" s="304"/>
      <c r="Z400" s="304"/>
      <c r="AA400" s="305"/>
      <c r="AB400" s="304"/>
      <c r="AC400" s="304"/>
      <c r="AF400" s="16"/>
      <c r="AI400" s="373" t="s">
        <v>516</v>
      </c>
      <c r="AJ400" s="343" t="str">
        <f>G400</f>
        <v>OK</v>
      </c>
      <c r="AK400" s="343" t="str">
        <f>H400</f>
        <v>OK</v>
      </c>
      <c r="AL400" s="343" t="str">
        <f>N400</f>
        <v>OK</v>
      </c>
      <c r="AM400" s="343" t="str">
        <f>Q400</f>
        <v>OK</v>
      </c>
    </row>
    <row r="401" spans="1:40" ht="10.15" customHeight="1">
      <c r="B401" s="15"/>
      <c r="D401" s="309" t="s">
        <v>567</v>
      </c>
      <c r="E401" s="308"/>
      <c r="G401" s="305"/>
      <c r="H401" s="305"/>
      <c r="I401" s="304"/>
      <c r="M401" s="306"/>
      <c r="N401" s="307" t="str">
        <f>IF(G398=N398,"OK","ERROR")</f>
        <v>OK</v>
      </c>
      <c r="O401" s="306"/>
      <c r="P401" s="306"/>
      <c r="Q401" s="307" t="str">
        <f>IF(H398=Q398,"OK","ERROR")</f>
        <v>OK</v>
      </c>
      <c r="R401" s="307" t="str">
        <f>IF(O398&gt;=R398,"OK","ERROR")</f>
        <v>OK</v>
      </c>
      <c r="S401" s="307" t="str">
        <f>IF(I398=S398,"OK","ERROR")</f>
        <v>OK</v>
      </c>
      <c r="W401" s="304"/>
      <c r="X401" s="305"/>
      <c r="Y401" s="304"/>
      <c r="Z401" s="304"/>
      <c r="AA401" s="305"/>
      <c r="AB401" s="304"/>
      <c r="AC401" s="304"/>
      <c r="AF401" s="16"/>
      <c r="AI401" s="373" t="s">
        <v>568</v>
      </c>
      <c r="AJ401" s="343" t="str">
        <f>N401</f>
        <v>OK</v>
      </c>
      <c r="AK401" s="343" t="str">
        <f>Q401</f>
        <v>OK</v>
      </c>
      <c r="AL401" s="343" t="str">
        <f>R401</f>
        <v>OK</v>
      </c>
      <c r="AM401" s="343" t="str">
        <f>S401</f>
        <v>OK</v>
      </c>
    </row>
    <row r="402" spans="1:40" ht="10.15" customHeight="1">
      <c r="B402" s="15"/>
      <c r="D402" s="8"/>
      <c r="E402" s="8"/>
      <c r="G402" s="374"/>
      <c r="H402" s="374"/>
      <c r="I402" s="375"/>
      <c r="M402" s="374"/>
      <c r="N402" s="374"/>
      <c r="O402" s="374"/>
      <c r="P402" s="374"/>
      <c r="Q402" s="374"/>
      <c r="R402" s="374"/>
      <c r="S402" s="375"/>
      <c r="W402" s="374"/>
      <c r="X402" s="374"/>
      <c r="Y402" s="374"/>
      <c r="Z402" s="374"/>
      <c r="AA402" s="374"/>
      <c r="AB402" s="374"/>
      <c r="AC402" s="375"/>
      <c r="AF402" s="16"/>
    </row>
    <row r="403" spans="1:40" ht="10.15" customHeight="1">
      <c r="B403" s="15"/>
      <c r="C403" s="298">
        <v>11</v>
      </c>
      <c r="D403" s="299" t="s">
        <v>531</v>
      </c>
      <c r="E403" s="299"/>
      <c r="F403" s="299"/>
      <c r="G403" s="299"/>
      <c r="H403" s="298"/>
      <c r="I403" s="298"/>
      <c r="J403" s="298"/>
      <c r="K403" s="298"/>
      <c r="L403" s="298"/>
      <c r="M403" s="298"/>
      <c r="N403" s="298"/>
      <c r="O403" s="298"/>
      <c r="P403" s="298"/>
      <c r="Q403" s="298"/>
      <c r="R403" s="298"/>
      <c r="S403" s="298"/>
      <c r="T403" s="298"/>
      <c r="U403" s="298"/>
      <c r="V403" s="298"/>
      <c r="W403" s="298"/>
      <c r="X403" s="298"/>
      <c r="Y403" s="298"/>
      <c r="Z403" s="298"/>
      <c r="AA403" s="298"/>
      <c r="AB403" s="298"/>
      <c r="AC403" s="298"/>
      <c r="AD403" s="298"/>
      <c r="AE403" s="298"/>
      <c r="AF403" s="16"/>
      <c r="AG403" s="368"/>
      <c r="AH403" s="341"/>
      <c r="AI403" s="341"/>
      <c r="AJ403" s="341"/>
      <c r="AK403" s="341"/>
      <c r="AL403" s="341"/>
      <c r="AM403" s="341"/>
      <c r="AN403" s="341"/>
    </row>
    <row r="404" spans="1:40" ht="10.15" customHeight="1">
      <c r="B404" s="15"/>
      <c r="AF404" s="16"/>
    </row>
    <row r="405" spans="1:40" s="340" customFormat="1" ht="10.15" customHeight="1">
      <c r="A405" s="260"/>
      <c r="B405" s="262"/>
      <c r="C405" s="260"/>
      <c r="D405" s="260"/>
      <c r="E405" s="260"/>
      <c r="F405" s="260"/>
      <c r="G405" s="565" t="s">
        <v>613</v>
      </c>
      <c r="H405" s="566"/>
      <c r="I405" s="567"/>
      <c r="J405" s="302"/>
      <c r="K405" s="302"/>
      <c r="L405" s="302"/>
      <c r="M405" s="565" t="s">
        <v>614</v>
      </c>
      <c r="N405" s="566"/>
      <c r="O405" s="566"/>
      <c r="P405" s="566"/>
      <c r="Q405" s="566"/>
      <c r="R405" s="566"/>
      <c r="S405" s="567"/>
      <c r="T405" s="264"/>
      <c r="U405" s="264"/>
      <c r="V405" s="264"/>
      <c r="W405" s="565" t="s">
        <v>615</v>
      </c>
      <c r="X405" s="566"/>
      <c r="Y405" s="566"/>
      <c r="Z405" s="566"/>
      <c r="AA405" s="566"/>
      <c r="AB405" s="566"/>
      <c r="AC405" s="567"/>
      <c r="AD405" s="264"/>
      <c r="AE405" s="264"/>
      <c r="AF405" s="261"/>
      <c r="AG405" s="260"/>
    </row>
    <row r="406" spans="1:40" s="340" customFormat="1" ht="10.15" customHeight="1">
      <c r="A406" s="260"/>
      <c r="B406" s="262"/>
      <c r="C406" s="260"/>
      <c r="D406" s="260"/>
      <c r="E406" s="260"/>
      <c r="F406" s="260"/>
      <c r="G406" s="565" t="s">
        <v>604</v>
      </c>
      <c r="H406" s="566"/>
      <c r="I406" s="567"/>
      <c r="J406" s="323"/>
      <c r="K406" s="323"/>
      <c r="L406" s="323"/>
      <c r="M406" s="571" t="s">
        <v>604</v>
      </c>
      <c r="N406" s="599"/>
      <c r="O406" s="599"/>
      <c r="P406" s="599"/>
      <c r="Q406" s="599"/>
      <c r="R406" s="599"/>
      <c r="S406" s="572"/>
      <c r="T406" s="260"/>
      <c r="U406" s="260"/>
      <c r="V406" s="260"/>
      <c r="W406" s="571" t="s">
        <v>605</v>
      </c>
      <c r="X406" s="599"/>
      <c r="Y406" s="599"/>
      <c r="Z406" s="599"/>
      <c r="AA406" s="599"/>
      <c r="AB406" s="599"/>
      <c r="AC406" s="572"/>
      <c r="AD406" s="264"/>
      <c r="AE406" s="264"/>
      <c r="AF406" s="261"/>
      <c r="AG406" s="260"/>
    </row>
    <row r="407" spans="1:40" s="340" customFormat="1" ht="10.15" customHeight="1">
      <c r="A407" s="260"/>
      <c r="B407" s="262"/>
      <c r="C407" s="260"/>
      <c r="D407" s="322" t="s">
        <v>406</v>
      </c>
      <c r="E407" s="321" t="s">
        <v>532</v>
      </c>
      <c r="F407" s="260"/>
      <c r="G407" s="263">
        <v>1</v>
      </c>
      <c r="H407" s="263">
        <v>2</v>
      </c>
      <c r="I407" s="263">
        <v>3</v>
      </c>
      <c r="J407" s="260"/>
      <c r="K407" s="260"/>
      <c r="L407" s="260"/>
      <c r="M407" s="263">
        <v>4</v>
      </c>
      <c r="N407" s="263">
        <v>5</v>
      </c>
      <c r="O407" s="263">
        <v>6</v>
      </c>
      <c r="P407" s="263">
        <v>7</v>
      </c>
      <c r="Q407" s="263">
        <v>8</v>
      </c>
      <c r="R407" s="263">
        <v>9</v>
      </c>
      <c r="S407" s="263">
        <v>10</v>
      </c>
      <c r="T407" s="260"/>
      <c r="U407" s="260"/>
      <c r="V407" s="260"/>
      <c r="W407" s="263">
        <v>11</v>
      </c>
      <c r="X407" s="263">
        <v>12</v>
      </c>
      <c r="Y407" s="263">
        <v>13</v>
      </c>
      <c r="Z407" s="263">
        <v>14</v>
      </c>
      <c r="AA407" s="263">
        <v>15</v>
      </c>
      <c r="AB407" s="263">
        <v>16</v>
      </c>
      <c r="AC407" s="263">
        <v>17</v>
      </c>
      <c r="AD407" s="260"/>
      <c r="AE407" s="260"/>
      <c r="AF407" s="261"/>
      <c r="AG407" s="260"/>
    </row>
    <row r="408" spans="1:40" s="340" customFormat="1" ht="20.45" customHeight="1">
      <c r="A408" s="260"/>
      <c r="B408" s="262"/>
      <c r="C408" s="260"/>
      <c r="D408" s="320" t="s">
        <v>405</v>
      </c>
      <c r="E408" s="319" t="s">
        <v>533</v>
      </c>
      <c r="F408" s="275"/>
      <c r="G408" s="245" t="s">
        <v>238</v>
      </c>
      <c r="H408" s="245" t="s">
        <v>239</v>
      </c>
      <c r="I408" s="245" t="s">
        <v>402</v>
      </c>
      <c r="J408" s="260"/>
      <c r="K408" s="245" t="s">
        <v>479</v>
      </c>
      <c r="L408" s="260"/>
      <c r="M408" s="245" t="s">
        <v>404</v>
      </c>
      <c r="N408" s="245" t="s">
        <v>238</v>
      </c>
      <c r="O408" s="245" t="s">
        <v>606</v>
      </c>
      <c r="P408" s="245" t="s">
        <v>403</v>
      </c>
      <c r="Q408" s="245" t="s">
        <v>239</v>
      </c>
      <c r="R408" s="245" t="s">
        <v>607</v>
      </c>
      <c r="S408" s="245" t="s">
        <v>402</v>
      </c>
      <c r="T408" s="260"/>
      <c r="U408" s="245" t="s">
        <v>479</v>
      </c>
      <c r="V408" s="260"/>
      <c r="W408" s="245" t="s">
        <v>608</v>
      </c>
      <c r="X408" s="245" t="s">
        <v>238</v>
      </c>
      <c r="Y408" s="245" t="s">
        <v>609</v>
      </c>
      <c r="Z408" s="245" t="s">
        <v>610</v>
      </c>
      <c r="AA408" s="245" t="s">
        <v>239</v>
      </c>
      <c r="AB408" s="245" t="s">
        <v>611</v>
      </c>
      <c r="AC408" s="245" t="s">
        <v>612</v>
      </c>
      <c r="AD408" s="260"/>
      <c r="AE408" s="245" t="s">
        <v>479</v>
      </c>
      <c r="AF408" s="261"/>
      <c r="AG408" s="260"/>
      <c r="AJ408" s="342" t="s">
        <v>488</v>
      </c>
      <c r="AK408" s="342" t="s">
        <v>489</v>
      </c>
      <c r="AL408" s="342" t="s">
        <v>490</v>
      </c>
    </row>
    <row r="409" spans="1:40" ht="20.45" customHeight="1">
      <c r="B409" s="15"/>
      <c r="D409" s="420" t="s">
        <v>670</v>
      </c>
      <c r="E409" s="421" t="s">
        <v>671</v>
      </c>
      <c r="F409" s="317"/>
      <c r="G409" s="369" t="s">
        <v>54</v>
      </c>
      <c r="H409" s="369" t="s">
        <v>54</v>
      </c>
      <c r="I409" s="369" t="s">
        <v>52</v>
      </c>
      <c r="J409" s="317"/>
      <c r="K409" s="318"/>
      <c r="L409" s="317"/>
      <c r="M409" s="369" t="s">
        <v>54</v>
      </c>
      <c r="N409" s="369" t="s">
        <v>54</v>
      </c>
      <c r="O409" s="369" t="s">
        <v>54</v>
      </c>
      <c r="P409" s="369" t="s">
        <v>54</v>
      </c>
      <c r="Q409" s="369" t="s">
        <v>54</v>
      </c>
      <c r="R409" s="369" t="s">
        <v>54</v>
      </c>
      <c r="S409" s="369" t="s">
        <v>52</v>
      </c>
      <c r="U409" s="370"/>
      <c r="W409" s="369" t="s">
        <v>54</v>
      </c>
      <c r="X409" s="369" t="s">
        <v>54</v>
      </c>
      <c r="Y409" s="369" t="s">
        <v>54</v>
      </c>
      <c r="Z409" s="369" t="s">
        <v>54</v>
      </c>
      <c r="AA409" s="369" t="s">
        <v>54</v>
      </c>
      <c r="AB409" s="369" t="s">
        <v>54</v>
      </c>
      <c r="AC409" s="369" t="s">
        <v>52</v>
      </c>
      <c r="AE409" s="370"/>
      <c r="AF409" s="16"/>
      <c r="AJ409" s="343"/>
      <c r="AK409" s="343"/>
    </row>
    <row r="410" spans="1:40" ht="10.15" customHeight="1">
      <c r="B410" s="15"/>
      <c r="F410" s="317"/>
      <c r="G410" s="429"/>
      <c r="H410" s="430"/>
      <c r="I410" s="316"/>
      <c r="J410" s="317"/>
      <c r="K410" s="318"/>
      <c r="L410" s="317"/>
      <c r="M410" s="429"/>
      <c r="N410" s="429"/>
      <c r="O410" s="429"/>
      <c r="P410" s="429"/>
      <c r="Q410" s="430"/>
      <c r="R410" s="430"/>
      <c r="S410" s="316"/>
      <c r="U410" s="100"/>
      <c r="W410" s="429"/>
      <c r="X410" s="429"/>
      <c r="Y410" s="429"/>
      <c r="Z410" s="429"/>
      <c r="AA410" s="430"/>
      <c r="AB410" s="430"/>
      <c r="AC410" s="316"/>
      <c r="AE410" s="100"/>
      <c r="AF410" s="16"/>
      <c r="AJ410" s="343"/>
      <c r="AK410" s="343"/>
    </row>
    <row r="411" spans="1:40" ht="10.15" customHeight="1">
      <c r="B411" s="15"/>
      <c r="D411" s="371">
        <v>0</v>
      </c>
      <c r="E411" s="315" t="s">
        <v>491</v>
      </c>
      <c r="F411" s="347"/>
      <c r="G411" s="431"/>
      <c r="H411" s="431"/>
      <c r="I411" s="313"/>
      <c r="K411" s="178" t="str">
        <f>IF(AND(G411&lt;&gt;0,I411=0),"ERROR",IF(ISERROR(G411/I411),"OK",IF(G411/I411&lt;=0,"OK","ERROR")))</f>
        <v>OK</v>
      </c>
      <c r="M411" s="431"/>
      <c r="N411" s="431"/>
      <c r="O411" s="434">
        <f>SUM(M411:N411)</f>
        <v>0</v>
      </c>
      <c r="P411" s="431"/>
      <c r="Q411" s="431"/>
      <c r="R411" s="434">
        <f>SUM(P411:Q411)</f>
        <v>0</v>
      </c>
      <c r="S411" s="313"/>
      <c r="U411" s="178" t="str">
        <f>IF(AND(O411&lt;&gt;0,S411=0),"ERROR",IF(ISERROR(O411/S411),"OK",IF(O411/S411&lt;=0,"OK","ERROR")))</f>
        <v>OK</v>
      </c>
      <c r="W411" s="431"/>
      <c r="X411" s="431"/>
      <c r="Y411" s="434">
        <f>SUM(W411:X411)</f>
        <v>0</v>
      </c>
      <c r="Z411" s="431"/>
      <c r="AA411" s="431"/>
      <c r="AB411" s="434">
        <f>SUM(Z411:AA411)</f>
        <v>0</v>
      </c>
      <c r="AC411" s="313"/>
      <c r="AE411" s="178" t="str">
        <f>IF(AND(Y411&lt;&gt;0,AC411=0),"ERROR",IF(ISERROR(Y411/AC411),"OK",IF(Y411/AC411&lt;=0,"OK","ERROR")))</f>
        <v>OK</v>
      </c>
      <c r="AF411" s="16"/>
      <c r="AI411" s="5">
        <v>0</v>
      </c>
      <c r="AJ411" s="343" t="str">
        <f>K411</f>
        <v>OK</v>
      </c>
      <c r="AK411" s="343" t="str">
        <f>U411</f>
        <v>OK</v>
      </c>
      <c r="AL411" s="337" t="str">
        <f>AE411</f>
        <v>OK</v>
      </c>
    </row>
    <row r="412" spans="1:40" ht="10.15" customHeight="1">
      <c r="B412" s="15"/>
      <c r="D412" s="314">
        <v>1</v>
      </c>
      <c r="E412" s="256" t="s">
        <v>492</v>
      </c>
      <c r="F412" s="347"/>
      <c r="G412" s="431"/>
      <c r="H412" s="431"/>
      <c r="I412" s="313"/>
      <c r="K412" s="178" t="str">
        <f>IF(AND(G412&lt;&gt;0,I412=0),"ERROR",IF(ISERROR(G412/I412),"OK",IF(AND(G412/I412&lt;=Index!$G$130,G412/I412&gt;=Index!$F$130),"OK","ERROR")))</f>
        <v>OK</v>
      </c>
      <c r="M412" s="431"/>
      <c r="N412" s="431"/>
      <c r="O412" s="434">
        <f t="shared" ref="O412:O435" si="70">SUM(M412:N412)</f>
        <v>0</v>
      </c>
      <c r="P412" s="431"/>
      <c r="Q412" s="431"/>
      <c r="R412" s="434">
        <f t="shared" ref="R412:R435" si="71">SUM(P412:Q412)</f>
        <v>0</v>
      </c>
      <c r="S412" s="313"/>
      <c r="U412" s="178" t="str">
        <f>IF(AND(O412&lt;&gt;0,S412=0),"ERROR",IF(ISERROR(O412/S412),"OK",IF(AND(O412/S412&lt;=Index!$G$130,O412/S412&gt;=Index!$F$130),"OK","ERROR")))</f>
        <v>OK</v>
      </c>
      <c r="W412" s="431"/>
      <c r="X412" s="431"/>
      <c r="Y412" s="434">
        <f t="shared" ref="Y412:Y435" si="72">SUM(W412:X412)</f>
        <v>0</v>
      </c>
      <c r="Z412" s="431"/>
      <c r="AA412" s="431"/>
      <c r="AB412" s="434">
        <f t="shared" ref="AB412:AB435" si="73">SUM(Z412:AA412)</f>
        <v>0</v>
      </c>
      <c r="AC412" s="313"/>
      <c r="AE412" s="178" t="str">
        <f>IF(AND(Y412&lt;&gt;0,AC412=0),"ERROR",IF(ISERROR(Y412/AC412),"OK",IF(AND(Y412/AC412&lt;=Index!$G$130,Y412/AC412&gt;=Index!$F$130),"OK","ERROR")))</f>
        <v>OK</v>
      </c>
      <c r="AF412" s="16"/>
      <c r="AI412" s="5">
        <v>1</v>
      </c>
      <c r="AJ412" s="343" t="str">
        <f t="shared" ref="AJ412:AJ434" si="74">K412</f>
        <v>OK</v>
      </c>
      <c r="AK412" s="343" t="str">
        <f t="shared" ref="AK412:AK434" si="75">U412</f>
        <v>OK</v>
      </c>
      <c r="AL412" s="337" t="str">
        <f t="shared" ref="AL412:AL434" si="76">AE412</f>
        <v>OK</v>
      </c>
    </row>
    <row r="413" spans="1:40" ht="10.15" customHeight="1">
      <c r="B413" s="15"/>
      <c r="D413" s="314">
        <v>2</v>
      </c>
      <c r="E413" s="256" t="s">
        <v>493</v>
      </c>
      <c r="F413" s="347"/>
      <c r="G413" s="431"/>
      <c r="H413" s="431"/>
      <c r="I413" s="313"/>
      <c r="K413" s="178" t="str">
        <f>IF(AND(G413&lt;&gt;0,I413=0),"ERROR",IF(ISERROR(G413/I413),"OK",IF(AND(G413/I413&lt;=Index!$G$131,G413/I413&gt;=Index!$F$131),"OK","ERROR")))</f>
        <v>OK</v>
      </c>
      <c r="M413" s="431"/>
      <c r="N413" s="431"/>
      <c r="O413" s="434">
        <f t="shared" si="70"/>
        <v>0</v>
      </c>
      <c r="P413" s="431"/>
      <c r="Q413" s="431"/>
      <c r="R413" s="434">
        <f t="shared" si="71"/>
        <v>0</v>
      </c>
      <c r="S413" s="313"/>
      <c r="U413" s="178" t="str">
        <f>IF(AND(O413&lt;&gt;0,S413=0),"ERROR",IF(ISERROR(O413/S413),"OK",IF(AND(O413/S413&lt;=Index!$G$131,O413/S413&gt;=Index!$F$131),"OK","ERROR")))</f>
        <v>OK</v>
      </c>
      <c r="W413" s="431"/>
      <c r="X413" s="431"/>
      <c r="Y413" s="434">
        <f t="shared" si="72"/>
        <v>0</v>
      </c>
      <c r="Z413" s="431"/>
      <c r="AA413" s="431"/>
      <c r="AB413" s="434">
        <f t="shared" si="73"/>
        <v>0</v>
      </c>
      <c r="AC413" s="313"/>
      <c r="AE413" s="178" t="str">
        <f>IF(AND(Y413&lt;&gt;0,AC413=0),"ERROR",IF(ISERROR(Y413/AC413),"OK",IF(AND(Y413/AC413&lt;=Index!$G$131,Y413/AC413&gt;=Index!$F$131),"OK","ERROR")))</f>
        <v>OK</v>
      </c>
      <c r="AF413" s="16"/>
      <c r="AI413" s="5">
        <v>2</v>
      </c>
      <c r="AJ413" s="343" t="str">
        <f t="shared" si="74"/>
        <v>OK</v>
      </c>
      <c r="AK413" s="343" t="str">
        <f t="shared" si="75"/>
        <v>OK</v>
      </c>
      <c r="AL413" s="337" t="str">
        <f t="shared" si="76"/>
        <v>OK</v>
      </c>
    </row>
    <row r="414" spans="1:40" ht="10.15" customHeight="1">
      <c r="B414" s="15"/>
      <c r="D414" s="314">
        <v>3</v>
      </c>
      <c r="E414" s="256" t="s">
        <v>494</v>
      </c>
      <c r="F414" s="347"/>
      <c r="G414" s="431"/>
      <c r="H414" s="431"/>
      <c r="I414" s="313"/>
      <c r="K414" s="178" t="str">
        <f>IF(AND(G414&lt;&gt;0,I414=0),"ERROR",IF(ISERROR(G414/I414),"OK",IF(AND(G414/I414&lt;=Index!$G$132,G414/I414&gt;=Index!$F$132),"OK","ERROR")))</f>
        <v>OK</v>
      </c>
      <c r="M414" s="431"/>
      <c r="N414" s="431"/>
      <c r="O414" s="434">
        <f t="shared" si="70"/>
        <v>0</v>
      </c>
      <c r="P414" s="431"/>
      <c r="Q414" s="431"/>
      <c r="R414" s="434">
        <f t="shared" si="71"/>
        <v>0</v>
      </c>
      <c r="S414" s="313"/>
      <c r="U414" s="178" t="str">
        <f>IF(AND(O414&lt;&gt;0,S414=0),"ERROR",IF(ISERROR(O414/S414),"OK",IF(AND(O414/S414&lt;=Index!$G$132,O414/S414&gt;=Index!$F$132),"OK","ERROR")))</f>
        <v>OK</v>
      </c>
      <c r="W414" s="431"/>
      <c r="X414" s="431"/>
      <c r="Y414" s="434">
        <f t="shared" si="72"/>
        <v>0</v>
      </c>
      <c r="Z414" s="431"/>
      <c r="AA414" s="431"/>
      <c r="AB414" s="434">
        <f t="shared" si="73"/>
        <v>0</v>
      </c>
      <c r="AC414" s="313"/>
      <c r="AE414" s="178" t="str">
        <f>IF(AND(Y414&lt;&gt;0,AC414=0),"ERROR",IF(ISERROR(Y414/AC414),"OK",IF(AND(Y414/AC414&lt;=Index!$G$132,Y414/AC414&gt;=Index!$F$132),"OK","ERROR")))</f>
        <v>OK</v>
      </c>
      <c r="AF414" s="16"/>
      <c r="AI414" s="5">
        <v>3</v>
      </c>
      <c r="AJ414" s="343" t="str">
        <f t="shared" si="74"/>
        <v>OK</v>
      </c>
      <c r="AK414" s="343" t="str">
        <f t="shared" si="75"/>
        <v>OK</v>
      </c>
      <c r="AL414" s="337" t="str">
        <f t="shared" si="76"/>
        <v>OK</v>
      </c>
    </row>
    <row r="415" spans="1:40" ht="10.15" customHeight="1">
      <c r="B415" s="15"/>
      <c r="D415" s="314">
        <v>4</v>
      </c>
      <c r="E415" s="256" t="s">
        <v>495</v>
      </c>
      <c r="F415" s="347"/>
      <c r="G415" s="431"/>
      <c r="H415" s="431"/>
      <c r="I415" s="313"/>
      <c r="K415" s="178" t="str">
        <f>IF(AND(G415&lt;&gt;0,I415=0),"ERROR",IF(ISERROR(G415/I415),"OK",IF(AND(G415/I415&lt;=Index!$G$133,G415/I415&gt;=Index!$F$133),"OK","ERROR")))</f>
        <v>OK</v>
      </c>
      <c r="M415" s="431"/>
      <c r="N415" s="431"/>
      <c r="O415" s="434">
        <f t="shared" si="70"/>
        <v>0</v>
      </c>
      <c r="P415" s="431"/>
      <c r="Q415" s="431"/>
      <c r="R415" s="434">
        <f t="shared" si="71"/>
        <v>0</v>
      </c>
      <c r="S415" s="313"/>
      <c r="U415" s="178" t="str">
        <f>IF(AND(O415&lt;&gt;0,S415=0),"ERROR",IF(ISERROR(O415/S415),"OK",IF(AND(O415/S415&lt;=Index!$G$133,O415/S415&gt;=Index!$F$133),"OK","ERROR")))</f>
        <v>OK</v>
      </c>
      <c r="W415" s="431"/>
      <c r="X415" s="431"/>
      <c r="Y415" s="434">
        <f t="shared" si="72"/>
        <v>0</v>
      </c>
      <c r="Z415" s="431"/>
      <c r="AA415" s="431"/>
      <c r="AB415" s="434">
        <f t="shared" si="73"/>
        <v>0</v>
      </c>
      <c r="AC415" s="313"/>
      <c r="AE415" s="178" t="str">
        <f>IF(AND(Y415&lt;&gt;0,AC415=0),"ERROR",IF(ISERROR(Y415/AC415),"OK",IF(AND(Y415/AC415&lt;=Index!$G$133,Y415/AC415&gt;=Index!$F$133),"OK","ERROR")))</f>
        <v>OK</v>
      </c>
      <c r="AF415" s="16"/>
      <c r="AI415" s="5">
        <v>4</v>
      </c>
      <c r="AJ415" s="343" t="str">
        <f t="shared" si="74"/>
        <v>OK</v>
      </c>
      <c r="AK415" s="343" t="str">
        <f t="shared" si="75"/>
        <v>OK</v>
      </c>
      <c r="AL415" s="337" t="str">
        <f t="shared" si="76"/>
        <v>OK</v>
      </c>
    </row>
    <row r="416" spans="1:40" ht="10.15" customHeight="1">
      <c r="B416" s="15"/>
      <c r="D416" s="314">
        <v>5</v>
      </c>
      <c r="E416" s="256" t="s">
        <v>496</v>
      </c>
      <c r="F416" s="347"/>
      <c r="G416" s="431"/>
      <c r="H416" s="431"/>
      <c r="I416" s="313"/>
      <c r="K416" s="178" t="str">
        <f>IF(AND(G416&lt;&gt;0,I416=0),"ERROR",IF(ISERROR(G416/I416),"OK",IF(AND(G416/I416&lt;=Index!$G$134,G416/I416&gt;=Index!$F$134),"OK","ERROR")))</f>
        <v>OK</v>
      </c>
      <c r="M416" s="431"/>
      <c r="N416" s="431"/>
      <c r="O416" s="434">
        <f t="shared" si="70"/>
        <v>0</v>
      </c>
      <c r="P416" s="431"/>
      <c r="Q416" s="431"/>
      <c r="R416" s="434">
        <f t="shared" si="71"/>
        <v>0</v>
      </c>
      <c r="S416" s="313"/>
      <c r="U416" s="178" t="str">
        <f>IF(AND(O416&lt;&gt;0,S416=0),"ERROR",IF(ISERROR(O416/S416),"OK",IF(AND(O416/S416&lt;=Index!$G$134,O416/S416&gt;=Index!$F$134),"OK","ERROR")))</f>
        <v>OK</v>
      </c>
      <c r="W416" s="431"/>
      <c r="X416" s="431"/>
      <c r="Y416" s="434">
        <f t="shared" si="72"/>
        <v>0</v>
      </c>
      <c r="Z416" s="431"/>
      <c r="AA416" s="431"/>
      <c r="AB416" s="434">
        <f t="shared" si="73"/>
        <v>0</v>
      </c>
      <c r="AC416" s="313"/>
      <c r="AE416" s="178" t="str">
        <f>IF(AND(Y416&lt;&gt;0,AC416=0),"ERROR",IF(ISERROR(Y416/AC416),"OK",IF(AND(Y416/AC416&lt;=Index!$G$134,Y416/AC416&gt;=Index!$F$134),"OK","ERROR")))</f>
        <v>OK</v>
      </c>
      <c r="AF416" s="16"/>
      <c r="AI416" s="5">
        <v>5</v>
      </c>
      <c r="AJ416" s="343" t="str">
        <f t="shared" si="74"/>
        <v>OK</v>
      </c>
      <c r="AK416" s="343" t="str">
        <f t="shared" si="75"/>
        <v>OK</v>
      </c>
      <c r="AL416" s="337" t="str">
        <f t="shared" si="76"/>
        <v>OK</v>
      </c>
    </row>
    <row r="417" spans="2:38" ht="10.15" customHeight="1">
      <c r="B417" s="15"/>
      <c r="D417" s="314">
        <v>6</v>
      </c>
      <c r="E417" s="256" t="s">
        <v>497</v>
      </c>
      <c r="F417" s="347"/>
      <c r="G417" s="431"/>
      <c r="H417" s="431"/>
      <c r="I417" s="313"/>
      <c r="K417" s="178" t="str">
        <f>IF(AND(G417&lt;&gt;0,I417=0),"ERROR",IF(ISERROR(G417/I417),"OK",IF(AND(G417/I417&lt;=Index!$G$135,G417/I417&gt;=Index!$F$135),"OK","ERROR")))</f>
        <v>OK</v>
      </c>
      <c r="M417" s="431"/>
      <c r="N417" s="431"/>
      <c r="O417" s="434">
        <f t="shared" si="70"/>
        <v>0</v>
      </c>
      <c r="P417" s="431"/>
      <c r="Q417" s="431"/>
      <c r="R417" s="434">
        <f t="shared" si="71"/>
        <v>0</v>
      </c>
      <c r="S417" s="313"/>
      <c r="U417" s="178" t="str">
        <f>IF(AND(O417&lt;&gt;0,S417=0),"ERROR",IF(ISERROR(O417/S417),"OK",IF(AND(O417/S417&lt;=Index!$G$135,O417/S417&gt;=Index!$F$135),"OK","ERROR")))</f>
        <v>OK</v>
      </c>
      <c r="W417" s="431"/>
      <c r="X417" s="431"/>
      <c r="Y417" s="434">
        <f t="shared" si="72"/>
        <v>0</v>
      </c>
      <c r="Z417" s="431"/>
      <c r="AA417" s="431"/>
      <c r="AB417" s="434">
        <f t="shared" si="73"/>
        <v>0</v>
      </c>
      <c r="AC417" s="313"/>
      <c r="AE417" s="178" t="str">
        <f>IF(AND(Y417&lt;&gt;0,AC417=0),"ERROR",IF(ISERROR(Y417/AC417),"OK",IF(AND(Y417/AC417&lt;=Index!$G$135,Y417/AC417&gt;=Index!$F$135),"OK","ERROR")))</f>
        <v>OK</v>
      </c>
      <c r="AF417" s="16"/>
      <c r="AI417" s="5">
        <v>6</v>
      </c>
      <c r="AJ417" s="343" t="str">
        <f t="shared" si="74"/>
        <v>OK</v>
      </c>
      <c r="AK417" s="343" t="str">
        <f t="shared" si="75"/>
        <v>OK</v>
      </c>
      <c r="AL417" s="337" t="str">
        <f t="shared" si="76"/>
        <v>OK</v>
      </c>
    </row>
    <row r="418" spans="2:38" ht="10.15" customHeight="1">
      <c r="B418" s="15"/>
      <c r="D418" s="314">
        <v>7</v>
      </c>
      <c r="E418" s="256" t="s">
        <v>498</v>
      </c>
      <c r="F418" s="347"/>
      <c r="G418" s="431"/>
      <c r="H418" s="431"/>
      <c r="I418" s="313"/>
      <c r="K418" s="178" t="str">
        <f>IF(AND(G418&lt;&gt;0,I418=0),"ERROR",IF(ISERROR(G418/I418),"OK",IF(AND(G418/I418&lt;=Index!$G$136,G418/I418&gt;=Index!$F$136),"OK","ERROR")))</f>
        <v>OK</v>
      </c>
      <c r="M418" s="431"/>
      <c r="N418" s="431"/>
      <c r="O418" s="434">
        <f t="shared" si="70"/>
        <v>0</v>
      </c>
      <c r="P418" s="431"/>
      <c r="Q418" s="431"/>
      <c r="R418" s="434">
        <f t="shared" si="71"/>
        <v>0</v>
      </c>
      <c r="S418" s="313"/>
      <c r="U418" s="178" t="str">
        <f>IF(AND(O418&lt;&gt;0,S418=0),"ERROR",IF(ISERROR(O418/S418),"OK",IF(AND(O418/S418&lt;=Index!$G$136,O418/S418&gt;=Index!$F$136),"OK","ERROR")))</f>
        <v>OK</v>
      </c>
      <c r="W418" s="431"/>
      <c r="X418" s="431"/>
      <c r="Y418" s="434">
        <f t="shared" si="72"/>
        <v>0</v>
      </c>
      <c r="Z418" s="431"/>
      <c r="AA418" s="431"/>
      <c r="AB418" s="434">
        <f t="shared" si="73"/>
        <v>0</v>
      </c>
      <c r="AC418" s="313"/>
      <c r="AE418" s="178" t="str">
        <f>IF(AND(Y418&lt;&gt;0,AC418=0),"ERROR",IF(ISERROR(Y418/AC418),"OK",IF(AND(Y418/AC418&lt;=Index!$G$136,Y418/AC418&gt;=Index!$F$136),"OK","ERROR")))</f>
        <v>OK</v>
      </c>
      <c r="AF418" s="16"/>
      <c r="AI418" s="5">
        <v>7</v>
      </c>
      <c r="AJ418" s="343" t="str">
        <f t="shared" si="74"/>
        <v>OK</v>
      </c>
      <c r="AK418" s="343" t="str">
        <f t="shared" si="75"/>
        <v>OK</v>
      </c>
      <c r="AL418" s="337" t="str">
        <f t="shared" si="76"/>
        <v>OK</v>
      </c>
    </row>
    <row r="419" spans="2:38" ht="10.15" customHeight="1">
      <c r="B419" s="15"/>
      <c r="D419" s="314">
        <v>8</v>
      </c>
      <c r="E419" s="256" t="s">
        <v>499</v>
      </c>
      <c r="F419" s="347"/>
      <c r="G419" s="431"/>
      <c r="H419" s="431"/>
      <c r="I419" s="313"/>
      <c r="K419" s="178" t="str">
        <f>IF(AND(G419&lt;&gt;0,I419=0),"ERROR",IF(ISERROR(G419/I419),"OK",IF(AND(G419/I419&lt;=Index!$G$137,G419/I419&gt;=Index!$F$137),"OK","ERROR")))</f>
        <v>OK</v>
      </c>
      <c r="M419" s="431"/>
      <c r="N419" s="431"/>
      <c r="O419" s="434">
        <f t="shared" si="70"/>
        <v>0</v>
      </c>
      <c r="P419" s="431"/>
      <c r="Q419" s="431"/>
      <c r="R419" s="434">
        <f t="shared" si="71"/>
        <v>0</v>
      </c>
      <c r="S419" s="313"/>
      <c r="U419" s="178" t="str">
        <f>IF(AND(O419&lt;&gt;0,S419=0),"ERROR",IF(ISERROR(O419/S419),"OK",IF(AND(O419/S419&lt;=Index!$G$137,O419/S419&gt;=Index!$F$137),"OK","ERROR")))</f>
        <v>OK</v>
      </c>
      <c r="W419" s="431"/>
      <c r="X419" s="431"/>
      <c r="Y419" s="434">
        <f t="shared" si="72"/>
        <v>0</v>
      </c>
      <c r="Z419" s="431"/>
      <c r="AA419" s="431"/>
      <c r="AB419" s="434">
        <f t="shared" si="73"/>
        <v>0</v>
      </c>
      <c r="AC419" s="313"/>
      <c r="AE419" s="178" t="str">
        <f>IF(AND(Y419&lt;&gt;0,AC419=0),"ERROR",IF(ISERROR(Y419/AC419),"OK",IF(AND(Y419/AC419&lt;=Index!$G$137,Y419/AC419&gt;=Index!$F$137),"OK","ERROR")))</f>
        <v>OK</v>
      </c>
      <c r="AF419" s="16"/>
      <c r="AI419" s="5">
        <v>8</v>
      </c>
      <c r="AJ419" s="343" t="str">
        <f t="shared" si="74"/>
        <v>OK</v>
      </c>
      <c r="AK419" s="343" t="str">
        <f t="shared" si="75"/>
        <v>OK</v>
      </c>
      <c r="AL419" s="337" t="str">
        <f t="shared" si="76"/>
        <v>OK</v>
      </c>
    </row>
    <row r="420" spans="2:38" ht="10.15" customHeight="1">
      <c r="B420" s="15"/>
      <c r="D420" s="314">
        <v>9</v>
      </c>
      <c r="E420" s="256" t="s">
        <v>500</v>
      </c>
      <c r="F420" s="347"/>
      <c r="G420" s="431"/>
      <c r="H420" s="431"/>
      <c r="I420" s="313"/>
      <c r="K420" s="178" t="str">
        <f>IF(AND(G420&lt;&gt;0,I420=0),"ERROR",IF(ISERROR(G420/I420),"OK",IF(AND(G420/I420&lt;=Index!$G$138,G420/I420&gt;=Index!$F$138),"OK","ERROR")))</f>
        <v>OK</v>
      </c>
      <c r="M420" s="431"/>
      <c r="N420" s="431"/>
      <c r="O420" s="434">
        <f t="shared" si="70"/>
        <v>0</v>
      </c>
      <c r="P420" s="431"/>
      <c r="Q420" s="431"/>
      <c r="R420" s="434">
        <f t="shared" si="71"/>
        <v>0</v>
      </c>
      <c r="S420" s="313"/>
      <c r="U420" s="178" t="str">
        <f>IF(AND(O420&lt;&gt;0,S420=0),"ERROR",IF(ISERROR(O420/S420),"OK",IF(AND(O420/S420&lt;=Index!$G$138,O420/S420&gt;=Index!$F$138),"OK","ERROR")))</f>
        <v>OK</v>
      </c>
      <c r="W420" s="431"/>
      <c r="X420" s="431"/>
      <c r="Y420" s="434">
        <f t="shared" si="72"/>
        <v>0</v>
      </c>
      <c r="Z420" s="431"/>
      <c r="AA420" s="431"/>
      <c r="AB420" s="434">
        <f t="shared" si="73"/>
        <v>0</v>
      </c>
      <c r="AC420" s="313"/>
      <c r="AE420" s="178" t="str">
        <f>IF(AND(Y420&lt;&gt;0,AC420=0),"ERROR",IF(ISERROR(Y420/AC420),"OK",IF(AND(Y420/AC420&lt;=Index!$G$138,Y420/AC420&gt;=Index!$F$138),"OK","ERROR")))</f>
        <v>OK</v>
      </c>
      <c r="AF420" s="16"/>
      <c r="AI420" s="5">
        <v>9</v>
      </c>
      <c r="AJ420" s="343" t="str">
        <f t="shared" si="74"/>
        <v>OK</v>
      </c>
      <c r="AK420" s="343" t="str">
        <f t="shared" si="75"/>
        <v>OK</v>
      </c>
      <c r="AL420" s="337" t="str">
        <f t="shared" si="76"/>
        <v>OK</v>
      </c>
    </row>
    <row r="421" spans="2:38" ht="10.15" customHeight="1">
      <c r="B421" s="15"/>
      <c r="D421" s="314">
        <v>10</v>
      </c>
      <c r="E421" s="256" t="s">
        <v>501</v>
      </c>
      <c r="G421" s="431"/>
      <c r="H421" s="431"/>
      <c r="I421" s="313"/>
      <c r="K421" s="178" t="str">
        <f>IF(AND(G421&lt;&gt;0,I421=0),"ERROR",IF(ISERROR(G421/I421),"OK",IF(AND(G421/I421&lt;=Index!$G$139,G421/I421&gt;=Index!$F$139),"OK","ERROR")))</f>
        <v>OK</v>
      </c>
      <c r="M421" s="431"/>
      <c r="N421" s="431"/>
      <c r="O421" s="434">
        <f t="shared" si="70"/>
        <v>0</v>
      </c>
      <c r="P421" s="431"/>
      <c r="Q421" s="431"/>
      <c r="R421" s="434">
        <f t="shared" si="71"/>
        <v>0</v>
      </c>
      <c r="S421" s="313"/>
      <c r="U421" s="178" t="str">
        <f>IF(AND(O421&lt;&gt;0,S421=0),"ERROR",IF(ISERROR(O421/S421),"OK",IF(AND(O421/S421&lt;=Index!$G$139,O421/S421&gt;=Index!$F$139),"OK","ERROR")))</f>
        <v>OK</v>
      </c>
      <c r="W421" s="431"/>
      <c r="X421" s="431"/>
      <c r="Y421" s="434">
        <f t="shared" si="72"/>
        <v>0</v>
      </c>
      <c r="Z421" s="431"/>
      <c r="AA421" s="431"/>
      <c r="AB421" s="434">
        <f t="shared" si="73"/>
        <v>0</v>
      </c>
      <c r="AC421" s="313"/>
      <c r="AE421" s="178" t="str">
        <f>IF(AND(Y421&lt;&gt;0,AC421=0),"ERROR",IF(ISERROR(Y421/AC421),"OK",IF(AND(Y421/AC421&lt;=Index!$G$139,Y421/AC421&gt;=Index!$F$139),"OK","ERROR")))</f>
        <v>OK</v>
      </c>
      <c r="AF421" s="16"/>
      <c r="AI421" s="5">
        <v>10</v>
      </c>
      <c r="AJ421" s="343" t="str">
        <f t="shared" si="74"/>
        <v>OK</v>
      </c>
      <c r="AK421" s="343" t="str">
        <f t="shared" si="75"/>
        <v>OK</v>
      </c>
      <c r="AL421" s="337" t="str">
        <f t="shared" si="76"/>
        <v>OK</v>
      </c>
    </row>
    <row r="422" spans="2:38" ht="10.15" customHeight="1">
      <c r="B422" s="15"/>
      <c r="D422" s="314">
        <v>11</v>
      </c>
      <c r="E422" s="256" t="s">
        <v>502</v>
      </c>
      <c r="G422" s="431"/>
      <c r="H422" s="431"/>
      <c r="I422" s="313"/>
      <c r="K422" s="178" t="str">
        <f>IF(AND(G422&lt;&gt;0,I422=0),"ERROR",IF(ISERROR(G422/I422),"OK",IF(AND(G422/I422&lt;=Index!$G$140,G422/I422&gt;=Index!$F$140),"OK","ERROR")))</f>
        <v>OK</v>
      </c>
      <c r="M422" s="431"/>
      <c r="N422" s="431"/>
      <c r="O422" s="434">
        <f t="shared" si="70"/>
        <v>0</v>
      </c>
      <c r="P422" s="431"/>
      <c r="Q422" s="431"/>
      <c r="R422" s="434">
        <f t="shared" si="71"/>
        <v>0</v>
      </c>
      <c r="S422" s="313"/>
      <c r="U422" s="178" t="str">
        <f>IF(AND(O422&lt;&gt;0,S422=0),"ERROR",IF(ISERROR(O422/S422),"OK",IF(AND(O422/S422&lt;=Index!$G$140,O422/S422&gt;=Index!$F$140),"OK","ERROR")))</f>
        <v>OK</v>
      </c>
      <c r="W422" s="431"/>
      <c r="X422" s="431"/>
      <c r="Y422" s="434">
        <f t="shared" si="72"/>
        <v>0</v>
      </c>
      <c r="Z422" s="431"/>
      <c r="AA422" s="431"/>
      <c r="AB422" s="434">
        <f t="shared" si="73"/>
        <v>0</v>
      </c>
      <c r="AC422" s="313"/>
      <c r="AE422" s="178" t="str">
        <f>IF(AND(Y422&lt;&gt;0,AC422=0),"ERROR",IF(ISERROR(Y422/AC422),"OK",IF(AND(Y422/AC422&lt;=Index!$G$140,Y422/AC422&gt;=Index!$F$140),"OK","ERROR")))</f>
        <v>OK</v>
      </c>
      <c r="AF422" s="16"/>
      <c r="AI422" s="5">
        <v>11</v>
      </c>
      <c r="AJ422" s="343" t="str">
        <f t="shared" si="74"/>
        <v>OK</v>
      </c>
      <c r="AK422" s="343" t="str">
        <f t="shared" si="75"/>
        <v>OK</v>
      </c>
      <c r="AL422" s="337" t="str">
        <f t="shared" si="76"/>
        <v>OK</v>
      </c>
    </row>
    <row r="423" spans="2:38" ht="10.15" customHeight="1">
      <c r="B423" s="15"/>
      <c r="D423" s="314">
        <v>12</v>
      </c>
      <c r="E423" s="256" t="s">
        <v>503</v>
      </c>
      <c r="G423" s="431"/>
      <c r="H423" s="431"/>
      <c r="I423" s="313"/>
      <c r="K423" s="178" t="str">
        <f>IF(AND(G423&lt;&gt;0,I423=0),"ERROR",IF(ISERROR(G423/I423),"OK",IF(AND(G423/I423&lt;=Index!$G$141,G423/I423&gt;=Index!$F$141),"OK","ERROR")))</f>
        <v>OK</v>
      </c>
      <c r="M423" s="431"/>
      <c r="N423" s="431"/>
      <c r="O423" s="434">
        <f t="shared" si="70"/>
        <v>0</v>
      </c>
      <c r="P423" s="431"/>
      <c r="Q423" s="431"/>
      <c r="R423" s="434">
        <f t="shared" si="71"/>
        <v>0</v>
      </c>
      <c r="S423" s="313"/>
      <c r="U423" s="178" t="str">
        <f>IF(AND(O423&lt;&gt;0,S423=0),"ERROR",IF(ISERROR(O423/S423),"OK",IF(AND(O423/S423&lt;=Index!$G$141,O423/S423&gt;=Index!$F$141),"OK","ERROR")))</f>
        <v>OK</v>
      </c>
      <c r="W423" s="431"/>
      <c r="X423" s="431"/>
      <c r="Y423" s="434">
        <f t="shared" si="72"/>
        <v>0</v>
      </c>
      <c r="Z423" s="431"/>
      <c r="AA423" s="431"/>
      <c r="AB423" s="434">
        <f t="shared" si="73"/>
        <v>0</v>
      </c>
      <c r="AC423" s="313"/>
      <c r="AE423" s="178" t="str">
        <f>IF(AND(Y423&lt;&gt;0,AC423=0),"ERROR",IF(ISERROR(Y423/AC423),"OK",IF(AND(Y423/AC423&lt;=Index!$G$141,Y423/AC423&gt;=Index!$F$141),"OK","ERROR")))</f>
        <v>OK</v>
      </c>
      <c r="AF423" s="16"/>
      <c r="AI423" s="5">
        <v>12</v>
      </c>
      <c r="AJ423" s="343" t="str">
        <f t="shared" si="74"/>
        <v>OK</v>
      </c>
      <c r="AK423" s="343" t="str">
        <f t="shared" si="75"/>
        <v>OK</v>
      </c>
      <c r="AL423" s="337" t="str">
        <f t="shared" si="76"/>
        <v>OK</v>
      </c>
    </row>
    <row r="424" spans="2:38" ht="10.15" customHeight="1">
      <c r="B424" s="15"/>
      <c r="D424" s="314">
        <v>13</v>
      </c>
      <c r="E424" s="256" t="s">
        <v>504</v>
      </c>
      <c r="G424" s="431"/>
      <c r="H424" s="431"/>
      <c r="I424" s="313"/>
      <c r="K424" s="178" t="str">
        <f>IF(AND(G424&lt;&gt;0,I424=0),"ERROR",IF(ISERROR(G424/I424),"OK",IF(AND(G424/I424&lt;=Index!$G$142,G424/I424&gt;=Index!$F$142),"OK","ERROR")))</f>
        <v>OK</v>
      </c>
      <c r="M424" s="431"/>
      <c r="N424" s="431"/>
      <c r="O424" s="434">
        <f t="shared" si="70"/>
        <v>0</v>
      </c>
      <c r="P424" s="431"/>
      <c r="Q424" s="431"/>
      <c r="R424" s="434">
        <f t="shared" si="71"/>
        <v>0</v>
      </c>
      <c r="S424" s="313"/>
      <c r="U424" s="178" t="str">
        <f>IF(AND(O424&lt;&gt;0,S424=0),"ERROR",IF(ISERROR(O424/S424),"OK",IF(AND(O424/S424&lt;=Index!$G$142,O424/S424&gt;=Index!$F$142),"OK","ERROR")))</f>
        <v>OK</v>
      </c>
      <c r="W424" s="431"/>
      <c r="X424" s="431"/>
      <c r="Y424" s="434">
        <f t="shared" si="72"/>
        <v>0</v>
      </c>
      <c r="Z424" s="431"/>
      <c r="AA424" s="431"/>
      <c r="AB424" s="434">
        <f t="shared" si="73"/>
        <v>0</v>
      </c>
      <c r="AC424" s="313"/>
      <c r="AE424" s="178" t="str">
        <f>IF(AND(Y424&lt;&gt;0,AC424=0),"ERROR",IF(ISERROR(Y424/AC424),"OK",IF(AND(Y424/AC424&lt;=Index!$G$142,Y424/AC424&gt;=Index!$F$142),"OK","ERROR")))</f>
        <v>OK</v>
      </c>
      <c r="AF424" s="16"/>
      <c r="AI424" s="5">
        <v>13</v>
      </c>
      <c r="AJ424" s="343" t="str">
        <f t="shared" si="74"/>
        <v>OK</v>
      </c>
      <c r="AK424" s="343" t="str">
        <f t="shared" si="75"/>
        <v>OK</v>
      </c>
      <c r="AL424" s="337" t="str">
        <f t="shared" si="76"/>
        <v>OK</v>
      </c>
    </row>
    <row r="425" spans="2:38" ht="10.15" customHeight="1">
      <c r="B425" s="15"/>
      <c r="D425" s="314">
        <v>14</v>
      </c>
      <c r="E425" s="256" t="s">
        <v>505</v>
      </c>
      <c r="G425" s="431"/>
      <c r="H425" s="431"/>
      <c r="I425" s="313"/>
      <c r="K425" s="178" t="str">
        <f>IF(AND(G425&lt;&gt;0,I425=0),"ERROR",IF(ISERROR(G425/I425),"OK",IF(AND(G425/I425&lt;=Index!$G$143,G425/I425&gt;=Index!$F$143),"OK","ERROR")))</f>
        <v>OK</v>
      </c>
      <c r="M425" s="431"/>
      <c r="N425" s="431"/>
      <c r="O425" s="434">
        <f t="shared" si="70"/>
        <v>0</v>
      </c>
      <c r="P425" s="431"/>
      <c r="Q425" s="431"/>
      <c r="R425" s="434">
        <f t="shared" si="71"/>
        <v>0</v>
      </c>
      <c r="S425" s="313"/>
      <c r="U425" s="178" t="str">
        <f>IF(AND(O425&lt;&gt;0,S425=0),"ERROR",IF(ISERROR(O425/S425),"OK",IF(AND(O425/S425&lt;=Index!$G$143,O425/S425&gt;=Index!$F$143),"OK","ERROR")))</f>
        <v>OK</v>
      </c>
      <c r="W425" s="431"/>
      <c r="X425" s="431"/>
      <c r="Y425" s="434">
        <f t="shared" si="72"/>
        <v>0</v>
      </c>
      <c r="Z425" s="431"/>
      <c r="AA425" s="431"/>
      <c r="AB425" s="434">
        <f t="shared" si="73"/>
        <v>0</v>
      </c>
      <c r="AC425" s="313"/>
      <c r="AE425" s="178" t="str">
        <f>IF(AND(Y425&lt;&gt;0,AC425=0),"ERROR",IF(ISERROR(Y425/AC425),"OK",IF(AND(Y425/AC425&lt;=Index!$G$143,Y425/AC425&gt;=Index!$F$143),"OK","ERROR")))</f>
        <v>OK</v>
      </c>
      <c r="AF425" s="16"/>
      <c r="AI425" s="5">
        <v>14</v>
      </c>
      <c r="AJ425" s="343" t="str">
        <f t="shared" si="74"/>
        <v>OK</v>
      </c>
      <c r="AK425" s="343" t="str">
        <f t="shared" si="75"/>
        <v>OK</v>
      </c>
      <c r="AL425" s="337" t="str">
        <f t="shared" si="76"/>
        <v>OK</v>
      </c>
    </row>
    <row r="426" spans="2:38" ht="10.15" customHeight="1">
      <c r="B426" s="15"/>
      <c r="D426" s="314">
        <v>15</v>
      </c>
      <c r="E426" s="256" t="s">
        <v>506</v>
      </c>
      <c r="G426" s="431"/>
      <c r="H426" s="431"/>
      <c r="I426" s="313"/>
      <c r="K426" s="178" t="str">
        <f>IF(AND(G426&lt;&gt;0,I426=0),"ERROR",IF(ISERROR(G426/I426),"OK",IF(AND(G426/I426&lt;=Index!$G$144,G426/I426&gt;=Index!$F$144),"OK","ERROR")))</f>
        <v>OK</v>
      </c>
      <c r="M426" s="431"/>
      <c r="N426" s="431"/>
      <c r="O426" s="434">
        <f t="shared" si="70"/>
        <v>0</v>
      </c>
      <c r="P426" s="431"/>
      <c r="Q426" s="431"/>
      <c r="R426" s="434">
        <f t="shared" si="71"/>
        <v>0</v>
      </c>
      <c r="S426" s="313"/>
      <c r="U426" s="178" t="str">
        <f>IF(AND(O426&lt;&gt;0,S426=0),"ERROR",IF(ISERROR(O426/S426),"OK",IF(AND(O426/S426&lt;=Index!$G$144,O426/S426&gt;=Index!$F$144),"OK","ERROR")))</f>
        <v>OK</v>
      </c>
      <c r="W426" s="431"/>
      <c r="X426" s="431"/>
      <c r="Y426" s="434">
        <f t="shared" si="72"/>
        <v>0</v>
      </c>
      <c r="Z426" s="431"/>
      <c r="AA426" s="431"/>
      <c r="AB426" s="434">
        <f t="shared" si="73"/>
        <v>0</v>
      </c>
      <c r="AC426" s="313"/>
      <c r="AE426" s="178" t="str">
        <f>IF(AND(Y426&lt;&gt;0,AC426=0),"ERROR",IF(ISERROR(Y426/AC426),"OK",IF(AND(Y426/AC426&lt;=Index!$G$144,Y426/AC426&gt;=Index!$F$144),"OK","ERROR")))</f>
        <v>OK</v>
      </c>
      <c r="AF426" s="16"/>
      <c r="AI426" s="5">
        <v>15</v>
      </c>
      <c r="AJ426" s="343" t="str">
        <f t="shared" si="74"/>
        <v>OK</v>
      </c>
      <c r="AK426" s="343" t="str">
        <f t="shared" si="75"/>
        <v>OK</v>
      </c>
      <c r="AL426" s="337" t="str">
        <f t="shared" si="76"/>
        <v>OK</v>
      </c>
    </row>
    <row r="427" spans="2:38" ht="10.15" customHeight="1">
      <c r="B427" s="15"/>
      <c r="D427" s="314">
        <v>16</v>
      </c>
      <c r="E427" s="256" t="s">
        <v>507</v>
      </c>
      <c r="G427" s="431"/>
      <c r="H427" s="431"/>
      <c r="I427" s="313"/>
      <c r="K427" s="178" t="str">
        <f>IF(AND(G427&lt;&gt;0,I427=0),"ERROR",IF(ISERROR(G427/I427),"OK",IF(AND(G427/I427&lt;=Index!$G$145,G427/I427&gt;=Index!$F$145),"OK","ERROR")))</f>
        <v>OK</v>
      </c>
      <c r="M427" s="431"/>
      <c r="N427" s="431"/>
      <c r="O427" s="434">
        <f t="shared" si="70"/>
        <v>0</v>
      </c>
      <c r="P427" s="431"/>
      <c r="Q427" s="431"/>
      <c r="R427" s="434">
        <f t="shared" si="71"/>
        <v>0</v>
      </c>
      <c r="S427" s="313"/>
      <c r="U427" s="178" t="str">
        <f>IF(AND(O427&lt;&gt;0,S427=0),"ERROR",IF(ISERROR(O427/S427),"OK",IF(AND(O427/S427&lt;=Index!$G$145,O427/S427&gt;=Index!$F$145),"OK","ERROR")))</f>
        <v>OK</v>
      </c>
      <c r="W427" s="431"/>
      <c r="X427" s="431"/>
      <c r="Y427" s="434">
        <f t="shared" si="72"/>
        <v>0</v>
      </c>
      <c r="Z427" s="431"/>
      <c r="AA427" s="431"/>
      <c r="AB427" s="434">
        <f t="shared" si="73"/>
        <v>0</v>
      </c>
      <c r="AC427" s="313"/>
      <c r="AE427" s="178" t="str">
        <f>IF(AND(Y427&lt;&gt;0,AC427=0),"ERROR",IF(ISERROR(Y427/AC427),"OK",IF(AND(Y427/AC427&lt;=Index!$G$145,Y427/AC427&gt;=Index!$F$145),"OK","ERROR")))</f>
        <v>OK</v>
      </c>
      <c r="AF427" s="16"/>
      <c r="AI427" s="5">
        <v>16</v>
      </c>
      <c r="AJ427" s="343" t="str">
        <f t="shared" si="74"/>
        <v>OK</v>
      </c>
      <c r="AK427" s="343" t="str">
        <f t="shared" si="75"/>
        <v>OK</v>
      </c>
      <c r="AL427" s="337" t="str">
        <f t="shared" si="76"/>
        <v>OK</v>
      </c>
    </row>
    <row r="428" spans="2:38" ht="10.15" customHeight="1">
      <c r="B428" s="15"/>
      <c r="D428" s="314">
        <v>17</v>
      </c>
      <c r="E428" s="256" t="s">
        <v>508</v>
      </c>
      <c r="G428" s="431"/>
      <c r="H428" s="431"/>
      <c r="I428" s="313"/>
      <c r="K428" s="178" t="str">
        <f>IF(AND(G428&lt;&gt;0,I428=0),"ERROR",IF(ISERROR(G428/I428),"OK",IF(AND(G428/I428&lt;=Index!$G$146,G428/I428&gt;=Index!$F$146),"OK","ERROR")))</f>
        <v>OK</v>
      </c>
      <c r="M428" s="431"/>
      <c r="N428" s="431"/>
      <c r="O428" s="434">
        <f t="shared" si="70"/>
        <v>0</v>
      </c>
      <c r="P428" s="431"/>
      <c r="Q428" s="431"/>
      <c r="R428" s="434">
        <f t="shared" si="71"/>
        <v>0</v>
      </c>
      <c r="S428" s="313"/>
      <c r="U428" s="178" t="str">
        <f>IF(AND(O428&lt;&gt;0,S428=0),"ERROR",IF(ISERROR(O428/S428),"OK",IF(AND(O428/S428&lt;=Index!$G$146,O428/S428&gt;=Index!$F$146),"OK","ERROR")))</f>
        <v>OK</v>
      </c>
      <c r="W428" s="431"/>
      <c r="X428" s="431"/>
      <c r="Y428" s="434">
        <f t="shared" si="72"/>
        <v>0</v>
      </c>
      <c r="Z428" s="431"/>
      <c r="AA428" s="431"/>
      <c r="AB428" s="434">
        <f t="shared" si="73"/>
        <v>0</v>
      </c>
      <c r="AC428" s="313"/>
      <c r="AE428" s="178" t="str">
        <f>IF(AND(Y428&lt;&gt;0,AC428=0),"ERROR",IF(ISERROR(Y428/AC428),"OK",IF(AND(Y428/AC428&lt;=Index!$G$146,Y428/AC428&gt;=Index!$F$146),"OK","ERROR")))</f>
        <v>OK</v>
      </c>
      <c r="AF428" s="16"/>
      <c r="AI428" s="5">
        <v>17</v>
      </c>
      <c r="AJ428" s="343" t="str">
        <f t="shared" si="74"/>
        <v>OK</v>
      </c>
      <c r="AK428" s="343" t="str">
        <f t="shared" si="75"/>
        <v>OK</v>
      </c>
      <c r="AL428" s="337" t="str">
        <f t="shared" si="76"/>
        <v>OK</v>
      </c>
    </row>
    <row r="429" spans="2:38" ht="10.15" customHeight="1">
      <c r="B429" s="15"/>
      <c r="D429" s="314">
        <v>18</v>
      </c>
      <c r="E429" s="256" t="s">
        <v>509</v>
      </c>
      <c r="G429" s="431"/>
      <c r="H429" s="431"/>
      <c r="I429" s="313"/>
      <c r="K429" s="178" t="str">
        <f>IF(AND(G429&lt;&gt;0,I429=0),"ERROR",IF(ISERROR(G429/I429),"OK",IF(AND(G429/I429&lt;=Index!$G$147,G429/I429&gt;=Index!$F$147),"OK","ERROR")))</f>
        <v>OK</v>
      </c>
      <c r="M429" s="431"/>
      <c r="N429" s="431"/>
      <c r="O429" s="434">
        <f t="shared" si="70"/>
        <v>0</v>
      </c>
      <c r="P429" s="431"/>
      <c r="Q429" s="431"/>
      <c r="R429" s="434">
        <f t="shared" si="71"/>
        <v>0</v>
      </c>
      <c r="S429" s="313"/>
      <c r="U429" s="178" t="str">
        <f>IF(AND(O429&lt;&gt;0,S429=0),"ERROR",IF(ISERROR(O429/S429),"OK",IF(AND(O429/S429&lt;=Index!$G$147,O429/S429&gt;=Index!$F$147),"OK","ERROR")))</f>
        <v>OK</v>
      </c>
      <c r="W429" s="431"/>
      <c r="X429" s="431"/>
      <c r="Y429" s="434">
        <f t="shared" si="72"/>
        <v>0</v>
      </c>
      <c r="Z429" s="431"/>
      <c r="AA429" s="431"/>
      <c r="AB429" s="434">
        <f t="shared" si="73"/>
        <v>0</v>
      </c>
      <c r="AC429" s="313"/>
      <c r="AE429" s="178" t="str">
        <f>IF(AND(Y429&lt;&gt;0,AC429=0),"ERROR",IF(ISERROR(Y429/AC429),"OK",IF(AND(Y429/AC429&lt;=Index!$G$147,Y429/AC429&gt;=Index!$F$147),"OK","ERROR")))</f>
        <v>OK</v>
      </c>
      <c r="AF429" s="16"/>
      <c r="AI429" s="5">
        <v>18</v>
      </c>
      <c r="AJ429" s="343" t="str">
        <f t="shared" si="74"/>
        <v>OK</v>
      </c>
      <c r="AK429" s="343" t="str">
        <f t="shared" si="75"/>
        <v>OK</v>
      </c>
      <c r="AL429" s="337" t="str">
        <f t="shared" si="76"/>
        <v>OK</v>
      </c>
    </row>
    <row r="430" spans="2:38" ht="10.15" customHeight="1">
      <c r="B430" s="15"/>
      <c r="D430" s="314">
        <v>19</v>
      </c>
      <c r="E430" s="256" t="s">
        <v>510</v>
      </c>
      <c r="G430" s="431"/>
      <c r="H430" s="431"/>
      <c r="I430" s="313"/>
      <c r="K430" s="178" t="str">
        <f>IF(AND(G430&lt;&gt;0,I430=0),"ERROR",IF(ISERROR(G430/I430),"OK",IF(AND(G430/I430&lt;=Index!$G$148,G430/I430&gt;=Index!$F$148),"OK","ERROR")))</f>
        <v>OK</v>
      </c>
      <c r="M430" s="431"/>
      <c r="N430" s="431"/>
      <c r="O430" s="434">
        <f t="shared" si="70"/>
        <v>0</v>
      </c>
      <c r="P430" s="431"/>
      <c r="Q430" s="431"/>
      <c r="R430" s="434">
        <f t="shared" si="71"/>
        <v>0</v>
      </c>
      <c r="S430" s="313"/>
      <c r="U430" s="178" t="str">
        <f>IF(AND(O430&lt;&gt;0,S430=0),"ERROR",IF(ISERROR(O430/S430),"OK",IF(AND(O430/S430&lt;=Index!$G$148,O430/S430&gt;=Index!$F$148),"OK","ERROR")))</f>
        <v>OK</v>
      </c>
      <c r="W430" s="431"/>
      <c r="X430" s="431"/>
      <c r="Y430" s="434">
        <f t="shared" si="72"/>
        <v>0</v>
      </c>
      <c r="Z430" s="431"/>
      <c r="AA430" s="431"/>
      <c r="AB430" s="434">
        <f t="shared" si="73"/>
        <v>0</v>
      </c>
      <c r="AC430" s="313"/>
      <c r="AE430" s="178" t="str">
        <f>IF(AND(Y430&lt;&gt;0,AC430=0),"ERROR",IF(ISERROR(Y430/AC430),"OK",IF(AND(Y430/AC430&lt;=Index!$G$148,Y430/AC430&gt;=Index!$F$148),"OK","ERROR")))</f>
        <v>OK</v>
      </c>
      <c r="AF430" s="16"/>
      <c r="AI430" s="5">
        <v>19</v>
      </c>
      <c r="AJ430" s="343" t="str">
        <f t="shared" si="74"/>
        <v>OK</v>
      </c>
      <c r="AK430" s="343" t="str">
        <f t="shared" si="75"/>
        <v>OK</v>
      </c>
      <c r="AL430" s="337" t="str">
        <f t="shared" si="76"/>
        <v>OK</v>
      </c>
    </row>
    <row r="431" spans="2:38" ht="10.15" customHeight="1">
      <c r="B431" s="15"/>
      <c r="D431" s="314">
        <v>20</v>
      </c>
      <c r="E431" s="256" t="s">
        <v>511</v>
      </c>
      <c r="G431" s="431"/>
      <c r="H431" s="431"/>
      <c r="I431" s="313"/>
      <c r="K431" s="178" t="str">
        <f>IF(AND(G431&lt;&gt;0,I431=0),"ERROR",IF(ISERROR(G431/I431),"OK",IF(AND(G431/I431&lt;=Index!$G$149,G431/I431&gt;=Index!$F$149),"OK","ERROR")))</f>
        <v>OK</v>
      </c>
      <c r="M431" s="431"/>
      <c r="N431" s="431"/>
      <c r="O431" s="434">
        <f t="shared" si="70"/>
        <v>0</v>
      </c>
      <c r="P431" s="431"/>
      <c r="Q431" s="431"/>
      <c r="R431" s="434">
        <f t="shared" si="71"/>
        <v>0</v>
      </c>
      <c r="S431" s="313"/>
      <c r="U431" s="178" t="str">
        <f>IF(AND(O431&lt;&gt;0,S431=0),"ERROR",IF(ISERROR(O431/S431),"OK",IF(AND(O431/S431&lt;=Index!$G$149,O431/S431&gt;=Index!$F$149),"OK","ERROR")))</f>
        <v>OK</v>
      </c>
      <c r="W431" s="431"/>
      <c r="X431" s="431"/>
      <c r="Y431" s="434">
        <f t="shared" si="72"/>
        <v>0</v>
      </c>
      <c r="Z431" s="431"/>
      <c r="AA431" s="431"/>
      <c r="AB431" s="434">
        <f t="shared" si="73"/>
        <v>0</v>
      </c>
      <c r="AC431" s="313"/>
      <c r="AE431" s="178" t="str">
        <f>IF(AND(Y431&lt;&gt;0,AC431=0),"ERROR",IF(ISERROR(Y431/AC431),"OK",IF(AND(Y431/AC431&lt;=Index!$G$149,Y431/AC431&gt;=Index!$F$149),"OK","ERROR")))</f>
        <v>OK</v>
      </c>
      <c r="AF431" s="16"/>
      <c r="AI431" s="5">
        <v>20</v>
      </c>
      <c r="AJ431" s="343" t="str">
        <f t="shared" si="74"/>
        <v>OK</v>
      </c>
      <c r="AK431" s="343" t="str">
        <f t="shared" si="75"/>
        <v>OK</v>
      </c>
      <c r="AL431" s="337" t="str">
        <f t="shared" si="76"/>
        <v>OK</v>
      </c>
    </row>
    <row r="432" spans="2:38" ht="10.15" customHeight="1">
      <c r="B432" s="15"/>
      <c r="D432" s="314">
        <v>21</v>
      </c>
      <c r="E432" s="256" t="s">
        <v>512</v>
      </c>
      <c r="G432" s="431"/>
      <c r="H432" s="431"/>
      <c r="I432" s="313"/>
      <c r="K432" s="178" t="str">
        <f>IF(AND(G432&lt;&gt;0,I432=0),"ERROR",IF(ISERROR(G432/I432),"OK",IF(AND(G432/I432&lt;=Index!$G$150,G432/I432&gt;=Index!$F$150),"OK","ERROR")))</f>
        <v>OK</v>
      </c>
      <c r="M432" s="431"/>
      <c r="N432" s="431"/>
      <c r="O432" s="434">
        <f t="shared" si="70"/>
        <v>0</v>
      </c>
      <c r="P432" s="431"/>
      <c r="Q432" s="431"/>
      <c r="R432" s="434">
        <f t="shared" si="71"/>
        <v>0</v>
      </c>
      <c r="S432" s="313"/>
      <c r="U432" s="178" t="str">
        <f>IF(AND(O432&lt;&gt;0,S432=0),"ERROR",IF(ISERROR(O432/S432),"OK",IF(AND(O432/S432&lt;=Index!$G$150,O432/S432&gt;=Index!$F$150),"OK","ERROR")))</f>
        <v>OK</v>
      </c>
      <c r="W432" s="431"/>
      <c r="X432" s="431"/>
      <c r="Y432" s="434">
        <f t="shared" si="72"/>
        <v>0</v>
      </c>
      <c r="Z432" s="431"/>
      <c r="AA432" s="431"/>
      <c r="AB432" s="434">
        <f t="shared" si="73"/>
        <v>0</v>
      </c>
      <c r="AC432" s="313"/>
      <c r="AE432" s="178" t="str">
        <f>IF(AND(Y432&lt;&gt;0,AC432=0),"ERROR",IF(ISERROR(Y432/AC432),"OK",IF(AND(Y432/AC432&lt;=Index!$G$150,Y432/AC432&gt;=Index!$F$150),"OK","ERROR")))</f>
        <v>OK</v>
      </c>
      <c r="AF432" s="16"/>
      <c r="AI432" s="5">
        <v>21</v>
      </c>
      <c r="AJ432" s="343" t="str">
        <f t="shared" si="74"/>
        <v>OK</v>
      </c>
      <c r="AK432" s="343" t="str">
        <f t="shared" si="75"/>
        <v>OK</v>
      </c>
      <c r="AL432" s="337" t="str">
        <f t="shared" si="76"/>
        <v>OK</v>
      </c>
    </row>
    <row r="433" spans="1:40" ht="10.15" customHeight="1">
      <c r="B433" s="15"/>
      <c r="D433" s="314">
        <v>22</v>
      </c>
      <c r="E433" s="256" t="s">
        <v>513</v>
      </c>
      <c r="G433" s="431"/>
      <c r="H433" s="431"/>
      <c r="I433" s="313"/>
      <c r="K433" s="178" t="str">
        <f>IF(AND(G433&lt;&gt;0,I433=0),"ERROR",IF(ISERROR(G433/I433),"OK",IF(AND(G433/I433&lt;=Index!$G$151,G433/I433&gt;=Index!$F$151),"OK","ERROR")))</f>
        <v>OK</v>
      </c>
      <c r="M433" s="431"/>
      <c r="N433" s="431"/>
      <c r="O433" s="434">
        <f t="shared" si="70"/>
        <v>0</v>
      </c>
      <c r="P433" s="431"/>
      <c r="Q433" s="431"/>
      <c r="R433" s="434">
        <f t="shared" si="71"/>
        <v>0</v>
      </c>
      <c r="S433" s="313"/>
      <c r="U433" s="178" t="str">
        <f>IF(AND(O433&lt;&gt;0,S433=0),"ERROR",IF(ISERROR(O433/S433),"OK",IF(AND(O433/S433&lt;=Index!$G$151,O433/S433&gt;=Index!$F$151),"OK","ERROR")))</f>
        <v>OK</v>
      </c>
      <c r="W433" s="431"/>
      <c r="X433" s="431"/>
      <c r="Y433" s="434">
        <f t="shared" si="72"/>
        <v>0</v>
      </c>
      <c r="Z433" s="431"/>
      <c r="AA433" s="431"/>
      <c r="AB433" s="434">
        <f t="shared" si="73"/>
        <v>0</v>
      </c>
      <c r="AC433" s="313"/>
      <c r="AE433" s="178" t="str">
        <f>IF(AND(Y433&lt;&gt;0,AC433=0),"ERROR",IF(ISERROR(Y433/AC433),"OK",IF(AND(Y433/AC433&lt;=Index!$G$151,Y433/AC433&gt;=Index!$F$151),"OK","ERROR")))</f>
        <v>OK</v>
      </c>
      <c r="AF433" s="16"/>
      <c r="AI433" s="5">
        <v>22</v>
      </c>
      <c r="AJ433" s="343" t="str">
        <f t="shared" si="74"/>
        <v>OK</v>
      </c>
      <c r="AK433" s="343" t="str">
        <f t="shared" si="75"/>
        <v>OK</v>
      </c>
      <c r="AL433" s="337" t="str">
        <f t="shared" si="76"/>
        <v>OK</v>
      </c>
    </row>
    <row r="434" spans="1:40" ht="10.15" customHeight="1">
      <c r="B434" s="15"/>
      <c r="D434" s="312">
        <v>23</v>
      </c>
      <c r="E434" s="254" t="s">
        <v>514</v>
      </c>
      <c r="G434" s="432"/>
      <c r="H434" s="432"/>
      <c r="I434" s="311"/>
      <c r="K434" s="180" t="str">
        <f>IF(AND(G434&lt;&gt;0,I434=0),"ERROR",IF(ISERROR(G434/I434),"OK",IF(G434/I434&gt;=Index!$F$152,"OK","ERROR")))</f>
        <v>OK</v>
      </c>
      <c r="M434" s="432"/>
      <c r="N434" s="432"/>
      <c r="O434" s="435">
        <f t="shared" si="70"/>
        <v>0</v>
      </c>
      <c r="P434" s="432"/>
      <c r="Q434" s="432"/>
      <c r="R434" s="435">
        <f t="shared" si="71"/>
        <v>0</v>
      </c>
      <c r="S434" s="311"/>
      <c r="U434" s="180" t="str">
        <f>IF(AND(O434&lt;&gt;0,S434=0),"ERROR",IF(ISERROR(O434/S434),"OK",IF(O434/S434&gt;=Index!$F$152,"OK","ERROR")))</f>
        <v>OK</v>
      </c>
      <c r="W434" s="432"/>
      <c r="X434" s="432"/>
      <c r="Y434" s="435">
        <f t="shared" si="72"/>
        <v>0</v>
      </c>
      <c r="Z434" s="432"/>
      <c r="AA434" s="432"/>
      <c r="AB434" s="435">
        <f t="shared" si="73"/>
        <v>0</v>
      </c>
      <c r="AC434" s="311"/>
      <c r="AE434" s="180" t="str">
        <f>IF(AND(Y434&lt;&gt;0,AC434=0),"ERROR",IF(ISERROR(Y434/AC434),"OK",IF(Y434/AC434&gt;=Index!$F$152,"OK","ERROR")))</f>
        <v>OK</v>
      </c>
      <c r="AF434" s="16"/>
      <c r="AI434" s="5">
        <v>23</v>
      </c>
      <c r="AJ434" s="343" t="str">
        <f t="shared" si="74"/>
        <v>OK</v>
      </c>
      <c r="AK434" s="343" t="str">
        <f t="shared" si="75"/>
        <v>OK</v>
      </c>
      <c r="AL434" s="337" t="str">
        <f t="shared" si="76"/>
        <v>OK</v>
      </c>
    </row>
    <row r="435" spans="1:40" ht="10.15" customHeight="1">
      <c r="B435" s="15"/>
      <c r="D435" s="310" t="s">
        <v>86</v>
      </c>
      <c r="E435" s="250" t="s">
        <v>401</v>
      </c>
      <c r="G435" s="433">
        <f>SUM(G411:G434)</f>
        <v>0</v>
      </c>
      <c r="H435" s="433">
        <f>SUM(H411:H434)</f>
        <v>0</v>
      </c>
      <c r="I435" s="372">
        <f>SUM(I411:I434)</f>
        <v>0</v>
      </c>
      <c r="M435" s="433">
        <f>SUM(M411:M434)</f>
        <v>0</v>
      </c>
      <c r="N435" s="433">
        <f>SUM(N411:N434)</f>
        <v>0</v>
      </c>
      <c r="O435" s="433">
        <f t="shared" si="70"/>
        <v>0</v>
      </c>
      <c r="P435" s="433">
        <f>SUM(P411:P434)</f>
        <v>0</v>
      </c>
      <c r="Q435" s="433">
        <f>SUM(Q411:Q434)</f>
        <v>0</v>
      </c>
      <c r="R435" s="433">
        <f t="shared" si="71"/>
        <v>0</v>
      </c>
      <c r="S435" s="372">
        <f>SUM(S411:S434)</f>
        <v>0</v>
      </c>
      <c r="W435" s="433">
        <f>SUM(W411:W434)</f>
        <v>0</v>
      </c>
      <c r="X435" s="433">
        <f>SUM(X411:X434)</f>
        <v>0</v>
      </c>
      <c r="Y435" s="433">
        <f t="shared" si="72"/>
        <v>0</v>
      </c>
      <c r="Z435" s="433">
        <f>SUM(Z411:Z434)</f>
        <v>0</v>
      </c>
      <c r="AA435" s="433">
        <f>SUM(AA411:AA434)</f>
        <v>0</v>
      </c>
      <c r="AB435" s="433">
        <f t="shared" si="73"/>
        <v>0</v>
      </c>
      <c r="AC435" s="372">
        <f>SUM(AC411:AC434)</f>
        <v>0</v>
      </c>
      <c r="AF435" s="16"/>
    </row>
    <row r="436" spans="1:40" ht="10.15" customHeight="1">
      <c r="B436" s="15"/>
      <c r="D436" s="8"/>
      <c r="E436" s="8"/>
      <c r="G436" s="374"/>
      <c r="H436" s="374"/>
      <c r="I436" s="375"/>
      <c r="M436" s="374"/>
      <c r="N436" s="374"/>
      <c r="O436" s="374"/>
      <c r="P436" s="374"/>
      <c r="Q436" s="374"/>
      <c r="R436" s="374"/>
      <c r="S436" s="375"/>
      <c r="W436" s="374"/>
      <c r="X436" s="374"/>
      <c r="Y436" s="374"/>
      <c r="Z436" s="374"/>
      <c r="AA436" s="374"/>
      <c r="AB436" s="374"/>
      <c r="AC436" s="375"/>
      <c r="AF436" s="16"/>
    </row>
    <row r="437" spans="1:40" ht="10.15" customHeight="1">
      <c r="B437" s="15"/>
      <c r="D437" s="309" t="s">
        <v>515</v>
      </c>
      <c r="E437" s="308"/>
      <c r="G437" s="307" t="str">
        <f>IF(ABS(G435-G1_Overall!G103)&lt;1,"OK","ERROR")</f>
        <v>OK</v>
      </c>
      <c r="H437" s="307" t="str">
        <f>IF(ABS(H435-G1_Overall!H103)&lt;1,"OK","ERROR")</f>
        <v>OK</v>
      </c>
      <c r="I437" s="306"/>
      <c r="M437" s="306"/>
      <c r="N437" s="307" t="str">
        <f>IF(ABS(N435-G1_Overall!G103)&lt;1,"OK","ERROR")</f>
        <v>OK</v>
      </c>
      <c r="O437" s="306"/>
      <c r="P437" s="306"/>
      <c r="Q437" s="307" t="str">
        <f>IF(ABS(Q435-G1_Overall!H103)&lt;1,"OK","ERROR")</f>
        <v>OK</v>
      </c>
      <c r="R437" s="306"/>
      <c r="S437" s="306"/>
      <c r="W437" s="304"/>
      <c r="X437" s="305"/>
      <c r="Y437" s="304"/>
      <c r="Z437" s="304"/>
      <c r="AA437" s="305"/>
      <c r="AB437" s="304"/>
      <c r="AC437" s="304"/>
      <c r="AF437" s="16"/>
      <c r="AI437" s="373" t="s">
        <v>516</v>
      </c>
      <c r="AJ437" s="343" t="str">
        <f>G437</f>
        <v>OK</v>
      </c>
      <c r="AK437" s="343" t="str">
        <f>H437</f>
        <v>OK</v>
      </c>
      <c r="AL437" s="343" t="str">
        <f>N437</f>
        <v>OK</v>
      </c>
      <c r="AM437" s="343" t="str">
        <f>Q437</f>
        <v>OK</v>
      </c>
    </row>
    <row r="438" spans="1:40" ht="10.15" customHeight="1">
      <c r="B438" s="15"/>
      <c r="D438" s="309" t="s">
        <v>567</v>
      </c>
      <c r="E438" s="308"/>
      <c r="G438" s="305"/>
      <c r="H438" s="305"/>
      <c r="I438" s="304"/>
      <c r="M438" s="306"/>
      <c r="N438" s="307" t="str">
        <f>IF(G435=N435,"OK","ERROR")</f>
        <v>OK</v>
      </c>
      <c r="O438" s="306"/>
      <c r="P438" s="306"/>
      <c r="Q438" s="307" t="str">
        <f>IF(H435=Q435,"OK","ERROR")</f>
        <v>OK</v>
      </c>
      <c r="R438" s="307" t="str">
        <f>IF(O435&gt;=R435,"OK","ERROR")</f>
        <v>OK</v>
      </c>
      <c r="S438" s="307" t="str">
        <f>IF(I435=S435,"OK","ERROR")</f>
        <v>OK</v>
      </c>
      <c r="W438" s="304"/>
      <c r="X438" s="305"/>
      <c r="Y438" s="304"/>
      <c r="Z438" s="304"/>
      <c r="AA438" s="305"/>
      <c r="AB438" s="304"/>
      <c r="AC438" s="304"/>
      <c r="AF438" s="16"/>
      <c r="AI438" s="373" t="s">
        <v>568</v>
      </c>
      <c r="AJ438" s="343" t="str">
        <f>N438</f>
        <v>OK</v>
      </c>
      <c r="AK438" s="343" t="str">
        <f>Q438</f>
        <v>OK</v>
      </c>
      <c r="AL438" s="343" t="str">
        <f>R438</f>
        <v>OK</v>
      </c>
      <c r="AM438" s="343" t="str">
        <f>S438</f>
        <v>OK</v>
      </c>
    </row>
    <row r="439" spans="1:40" ht="10.15" customHeight="1">
      <c r="B439" s="15"/>
      <c r="D439" s="8"/>
      <c r="E439" s="8"/>
      <c r="G439" s="374"/>
      <c r="H439" s="374"/>
      <c r="I439" s="375"/>
      <c r="M439" s="374"/>
      <c r="N439" s="374"/>
      <c r="O439" s="374"/>
      <c r="P439" s="374"/>
      <c r="Q439" s="374"/>
      <c r="R439" s="374"/>
      <c r="S439" s="375"/>
      <c r="W439" s="374"/>
      <c r="X439" s="374"/>
      <c r="Y439" s="374"/>
      <c r="Z439" s="374"/>
      <c r="AA439" s="374"/>
      <c r="AB439" s="374"/>
      <c r="AC439" s="375"/>
      <c r="AF439" s="16"/>
    </row>
    <row r="440" spans="1:40" ht="10.15" customHeight="1">
      <c r="B440" s="15"/>
      <c r="C440" s="298">
        <v>12</v>
      </c>
      <c r="D440" s="299" t="s">
        <v>534</v>
      </c>
      <c r="E440" s="299"/>
      <c r="F440" s="299"/>
      <c r="G440" s="299"/>
      <c r="H440" s="298"/>
      <c r="I440" s="298"/>
      <c r="J440" s="298"/>
      <c r="K440" s="298"/>
      <c r="L440" s="298"/>
      <c r="M440" s="298"/>
      <c r="N440" s="298"/>
      <c r="O440" s="298"/>
      <c r="P440" s="298"/>
      <c r="Q440" s="298"/>
      <c r="R440" s="298"/>
      <c r="S440" s="298"/>
      <c r="T440" s="298"/>
      <c r="U440" s="298"/>
      <c r="V440" s="298"/>
      <c r="W440" s="298"/>
      <c r="X440" s="298"/>
      <c r="Y440" s="298"/>
      <c r="Z440" s="298"/>
      <c r="AA440" s="298"/>
      <c r="AB440" s="298"/>
      <c r="AC440" s="298"/>
      <c r="AD440" s="298"/>
      <c r="AE440" s="298"/>
      <c r="AF440" s="16"/>
      <c r="AG440" s="368"/>
      <c r="AH440" s="341"/>
      <c r="AI440" s="341"/>
      <c r="AJ440" s="341"/>
      <c r="AK440" s="341"/>
      <c r="AL440" s="341"/>
      <c r="AM440" s="341"/>
      <c r="AN440" s="341"/>
    </row>
    <row r="441" spans="1:40" ht="10.15" customHeight="1">
      <c r="B441" s="15"/>
      <c r="AF441" s="16"/>
    </row>
    <row r="442" spans="1:40" s="340" customFormat="1" ht="10.15" customHeight="1">
      <c r="A442" s="260"/>
      <c r="B442" s="262"/>
      <c r="C442" s="260"/>
      <c r="D442" s="260"/>
      <c r="E442" s="260"/>
      <c r="F442" s="260"/>
      <c r="G442" s="565" t="s">
        <v>613</v>
      </c>
      <c r="H442" s="566"/>
      <c r="I442" s="567"/>
      <c r="J442" s="302"/>
      <c r="K442" s="302"/>
      <c r="L442" s="302"/>
      <c r="M442" s="565" t="s">
        <v>614</v>
      </c>
      <c r="N442" s="566"/>
      <c r="O442" s="566"/>
      <c r="P442" s="566"/>
      <c r="Q442" s="566"/>
      <c r="R442" s="566"/>
      <c r="S442" s="567"/>
      <c r="T442" s="264"/>
      <c r="U442" s="264"/>
      <c r="V442" s="264"/>
      <c r="W442" s="565" t="s">
        <v>615</v>
      </c>
      <c r="X442" s="566"/>
      <c r="Y442" s="566"/>
      <c r="Z442" s="566"/>
      <c r="AA442" s="566"/>
      <c r="AB442" s="566"/>
      <c r="AC442" s="567"/>
      <c r="AD442" s="264"/>
      <c r="AE442" s="264"/>
      <c r="AF442" s="261"/>
      <c r="AG442" s="260"/>
    </row>
    <row r="443" spans="1:40" s="340" customFormat="1" ht="10.15" customHeight="1">
      <c r="A443" s="260"/>
      <c r="B443" s="262"/>
      <c r="C443" s="260"/>
      <c r="D443" s="260"/>
      <c r="E443" s="260"/>
      <c r="F443" s="260"/>
      <c r="G443" s="565" t="s">
        <v>604</v>
      </c>
      <c r="H443" s="566"/>
      <c r="I443" s="567"/>
      <c r="J443" s="323"/>
      <c r="K443" s="323"/>
      <c r="L443" s="323"/>
      <c r="M443" s="571" t="s">
        <v>604</v>
      </c>
      <c r="N443" s="599"/>
      <c r="O443" s="599"/>
      <c r="P443" s="599"/>
      <c r="Q443" s="599"/>
      <c r="R443" s="599"/>
      <c r="S443" s="572"/>
      <c r="T443" s="260"/>
      <c r="U443" s="260"/>
      <c r="V443" s="260"/>
      <c r="W443" s="571" t="s">
        <v>605</v>
      </c>
      <c r="X443" s="599"/>
      <c r="Y443" s="599"/>
      <c r="Z443" s="599"/>
      <c r="AA443" s="599"/>
      <c r="AB443" s="599"/>
      <c r="AC443" s="572"/>
      <c r="AD443" s="264"/>
      <c r="AE443" s="264"/>
      <c r="AF443" s="261"/>
      <c r="AG443" s="260"/>
    </row>
    <row r="444" spans="1:40" s="340" customFormat="1" ht="10.15" customHeight="1">
      <c r="A444" s="260"/>
      <c r="B444" s="262"/>
      <c r="C444" s="260"/>
      <c r="D444" s="322" t="s">
        <v>406</v>
      </c>
      <c r="E444" s="321" t="s">
        <v>532</v>
      </c>
      <c r="F444" s="260"/>
      <c r="G444" s="263">
        <v>1</v>
      </c>
      <c r="H444" s="263">
        <v>2</v>
      </c>
      <c r="I444" s="263">
        <v>3</v>
      </c>
      <c r="J444" s="260"/>
      <c r="K444" s="260"/>
      <c r="L444" s="260"/>
      <c r="M444" s="263">
        <v>4</v>
      </c>
      <c r="N444" s="263">
        <v>5</v>
      </c>
      <c r="O444" s="263">
        <v>6</v>
      </c>
      <c r="P444" s="263">
        <v>7</v>
      </c>
      <c r="Q444" s="263">
        <v>8</v>
      </c>
      <c r="R444" s="263">
        <v>9</v>
      </c>
      <c r="S444" s="263">
        <v>10</v>
      </c>
      <c r="T444" s="260"/>
      <c r="U444" s="260"/>
      <c r="V444" s="260"/>
      <c r="W444" s="263">
        <v>11</v>
      </c>
      <c r="X444" s="263">
        <v>12</v>
      </c>
      <c r="Y444" s="263">
        <v>13</v>
      </c>
      <c r="Z444" s="263">
        <v>14</v>
      </c>
      <c r="AA444" s="263">
        <v>15</v>
      </c>
      <c r="AB444" s="263">
        <v>16</v>
      </c>
      <c r="AC444" s="263">
        <v>17</v>
      </c>
      <c r="AD444" s="260"/>
      <c r="AE444" s="260"/>
      <c r="AF444" s="261"/>
      <c r="AG444" s="260"/>
    </row>
    <row r="445" spans="1:40" s="340" customFormat="1" ht="20.45" customHeight="1">
      <c r="A445" s="260"/>
      <c r="B445" s="262"/>
      <c r="C445" s="260"/>
      <c r="D445" s="320" t="s">
        <v>405</v>
      </c>
      <c r="E445" s="319" t="s">
        <v>535</v>
      </c>
      <c r="F445" s="275"/>
      <c r="G445" s="245" t="s">
        <v>238</v>
      </c>
      <c r="H445" s="245" t="s">
        <v>239</v>
      </c>
      <c r="I445" s="245" t="s">
        <v>402</v>
      </c>
      <c r="J445" s="260"/>
      <c r="K445" s="245" t="s">
        <v>479</v>
      </c>
      <c r="L445" s="260"/>
      <c r="M445" s="245" t="s">
        <v>404</v>
      </c>
      <c r="N445" s="245" t="s">
        <v>238</v>
      </c>
      <c r="O445" s="245" t="s">
        <v>606</v>
      </c>
      <c r="P445" s="245" t="s">
        <v>403</v>
      </c>
      <c r="Q445" s="245" t="s">
        <v>239</v>
      </c>
      <c r="R445" s="245" t="s">
        <v>607</v>
      </c>
      <c r="S445" s="245" t="s">
        <v>402</v>
      </c>
      <c r="T445" s="260"/>
      <c r="U445" s="245" t="s">
        <v>479</v>
      </c>
      <c r="V445" s="260"/>
      <c r="W445" s="245" t="s">
        <v>608</v>
      </c>
      <c r="X445" s="245" t="s">
        <v>238</v>
      </c>
      <c r="Y445" s="245" t="s">
        <v>609</v>
      </c>
      <c r="Z445" s="245" t="s">
        <v>610</v>
      </c>
      <c r="AA445" s="245" t="s">
        <v>239</v>
      </c>
      <c r="AB445" s="245" t="s">
        <v>611</v>
      </c>
      <c r="AC445" s="245" t="s">
        <v>612</v>
      </c>
      <c r="AD445" s="260"/>
      <c r="AE445" s="245" t="s">
        <v>479</v>
      </c>
      <c r="AF445" s="261"/>
      <c r="AG445" s="260"/>
      <c r="AJ445" s="342" t="s">
        <v>488</v>
      </c>
      <c r="AK445" s="342" t="s">
        <v>489</v>
      </c>
      <c r="AL445" s="342" t="s">
        <v>490</v>
      </c>
    </row>
    <row r="446" spans="1:40" ht="20.45" customHeight="1">
      <c r="B446" s="15"/>
      <c r="D446" s="420" t="s">
        <v>670</v>
      </c>
      <c r="E446" s="421" t="s">
        <v>671</v>
      </c>
      <c r="F446" s="317"/>
      <c r="G446" s="369" t="s">
        <v>54</v>
      </c>
      <c r="H446" s="369" t="s">
        <v>54</v>
      </c>
      <c r="I446" s="369" t="s">
        <v>52</v>
      </c>
      <c r="J446" s="317"/>
      <c r="K446" s="318"/>
      <c r="L446" s="317"/>
      <c r="M446" s="369" t="s">
        <v>54</v>
      </c>
      <c r="N446" s="369" t="s">
        <v>54</v>
      </c>
      <c r="O446" s="369" t="s">
        <v>54</v>
      </c>
      <c r="P446" s="369" t="s">
        <v>54</v>
      </c>
      <c r="Q446" s="369" t="s">
        <v>54</v>
      </c>
      <c r="R446" s="369" t="s">
        <v>54</v>
      </c>
      <c r="S446" s="369" t="s">
        <v>52</v>
      </c>
      <c r="U446" s="370"/>
      <c r="W446" s="369" t="s">
        <v>54</v>
      </c>
      <c r="X446" s="369" t="s">
        <v>54</v>
      </c>
      <c r="Y446" s="369" t="s">
        <v>54</v>
      </c>
      <c r="Z446" s="369" t="s">
        <v>54</v>
      </c>
      <c r="AA446" s="369" t="s">
        <v>54</v>
      </c>
      <c r="AB446" s="369" t="s">
        <v>54</v>
      </c>
      <c r="AC446" s="369" t="s">
        <v>52</v>
      </c>
      <c r="AE446" s="370"/>
      <c r="AF446" s="16"/>
      <c r="AJ446" s="343"/>
      <c r="AK446" s="343"/>
    </row>
    <row r="447" spans="1:40" ht="10.15" customHeight="1">
      <c r="B447" s="15"/>
      <c r="F447" s="317"/>
      <c r="G447" s="429"/>
      <c r="H447" s="430"/>
      <c r="I447" s="316"/>
      <c r="J447" s="317"/>
      <c r="K447" s="318"/>
      <c r="L447" s="317"/>
      <c r="M447" s="429"/>
      <c r="N447" s="429"/>
      <c r="O447" s="429"/>
      <c r="P447" s="429"/>
      <c r="Q447" s="430"/>
      <c r="R447" s="430"/>
      <c r="S447" s="316"/>
      <c r="U447" s="100"/>
      <c r="W447" s="429"/>
      <c r="X447" s="429"/>
      <c r="Y447" s="429"/>
      <c r="Z447" s="429"/>
      <c r="AA447" s="430"/>
      <c r="AB447" s="430"/>
      <c r="AC447" s="316"/>
      <c r="AE447" s="100"/>
      <c r="AF447" s="16"/>
      <c r="AJ447" s="343"/>
      <c r="AK447" s="343"/>
    </row>
    <row r="448" spans="1:40" ht="10.15" customHeight="1">
      <c r="B448" s="15"/>
      <c r="D448" s="371">
        <v>0</v>
      </c>
      <c r="E448" s="315" t="s">
        <v>491</v>
      </c>
      <c r="F448" s="347"/>
      <c r="G448" s="431"/>
      <c r="H448" s="431"/>
      <c r="I448" s="313"/>
      <c r="K448" s="178" t="str">
        <f>IF(AND(G448&lt;&gt;0,I448=0),"ERROR",IF(ISERROR(G448/I448),"OK",IF(G448/I448&lt;=0,"OK","ERROR")))</f>
        <v>OK</v>
      </c>
      <c r="M448" s="431"/>
      <c r="N448" s="431"/>
      <c r="O448" s="434">
        <f>SUM(M448:N448)</f>
        <v>0</v>
      </c>
      <c r="P448" s="431"/>
      <c r="Q448" s="431"/>
      <c r="R448" s="434">
        <f>SUM(P448:Q448)</f>
        <v>0</v>
      </c>
      <c r="S448" s="313"/>
      <c r="U448" s="178" t="str">
        <f>IF(AND(O448&lt;&gt;0,S448=0),"ERROR",IF(ISERROR(O448/S448),"OK",IF(O448/S448&lt;=0,"OK","ERROR")))</f>
        <v>OK</v>
      </c>
      <c r="W448" s="431"/>
      <c r="X448" s="431"/>
      <c r="Y448" s="434">
        <f>SUM(W448:X448)</f>
        <v>0</v>
      </c>
      <c r="Z448" s="431"/>
      <c r="AA448" s="431"/>
      <c r="AB448" s="434">
        <f>SUM(Z448:AA448)</f>
        <v>0</v>
      </c>
      <c r="AC448" s="313"/>
      <c r="AE448" s="178" t="str">
        <f>IF(AND(Y448&lt;&gt;0,AC448=0),"ERROR",IF(ISERROR(Y448/AC448),"OK",IF(Y448/AC448&lt;=0,"OK","ERROR")))</f>
        <v>OK</v>
      </c>
      <c r="AF448" s="16"/>
      <c r="AI448" s="5">
        <v>0</v>
      </c>
      <c r="AJ448" s="343" t="str">
        <f>K448</f>
        <v>OK</v>
      </c>
      <c r="AK448" s="343" t="str">
        <f>U448</f>
        <v>OK</v>
      </c>
      <c r="AL448" s="337" t="str">
        <f>AE448</f>
        <v>OK</v>
      </c>
    </row>
    <row r="449" spans="2:38" ht="10.15" customHeight="1">
      <c r="B449" s="15"/>
      <c r="D449" s="314">
        <v>1</v>
      </c>
      <c r="E449" s="256" t="s">
        <v>492</v>
      </c>
      <c r="F449" s="347"/>
      <c r="G449" s="431"/>
      <c r="H449" s="431"/>
      <c r="I449" s="313"/>
      <c r="K449" s="178" t="str">
        <f>IF(AND(G449&lt;&gt;0,I449=0),"ERROR",IF(ISERROR(G449/I449),"OK",IF(AND(G449/I449&lt;=Index!$G$130,G449/I449&gt;=Index!$F$130),"OK","ERROR")))</f>
        <v>OK</v>
      </c>
      <c r="M449" s="431"/>
      <c r="N449" s="431"/>
      <c r="O449" s="434">
        <f t="shared" ref="O449:O472" si="77">SUM(M449:N449)</f>
        <v>0</v>
      </c>
      <c r="P449" s="431"/>
      <c r="Q449" s="431"/>
      <c r="R449" s="434">
        <f t="shared" ref="R449:R472" si="78">SUM(P449:Q449)</f>
        <v>0</v>
      </c>
      <c r="S449" s="313"/>
      <c r="U449" s="178" t="str">
        <f>IF(AND(O449&lt;&gt;0,S449=0),"ERROR",IF(ISERROR(O449/S449),"OK",IF(AND(O449/S449&lt;=Index!$G$130,O449/S449&gt;=Index!$F$130),"OK","ERROR")))</f>
        <v>OK</v>
      </c>
      <c r="W449" s="431"/>
      <c r="X449" s="431"/>
      <c r="Y449" s="434">
        <f t="shared" ref="Y449:Y472" si="79">SUM(W449:X449)</f>
        <v>0</v>
      </c>
      <c r="Z449" s="431"/>
      <c r="AA449" s="431"/>
      <c r="AB449" s="434">
        <f t="shared" ref="AB449:AB472" si="80">SUM(Z449:AA449)</f>
        <v>0</v>
      </c>
      <c r="AC449" s="313"/>
      <c r="AE449" s="178" t="str">
        <f>IF(AND(Y449&lt;&gt;0,AC449=0),"ERROR",IF(ISERROR(Y449/AC449),"OK",IF(AND(Y449/AC449&lt;=Index!$G$130,Y449/AC449&gt;=Index!$F$130),"OK","ERROR")))</f>
        <v>OK</v>
      </c>
      <c r="AF449" s="16"/>
      <c r="AI449" s="5">
        <v>1</v>
      </c>
      <c r="AJ449" s="343" t="str">
        <f t="shared" ref="AJ449:AJ471" si="81">K449</f>
        <v>OK</v>
      </c>
      <c r="AK449" s="343" t="str">
        <f t="shared" ref="AK449:AK471" si="82">U449</f>
        <v>OK</v>
      </c>
      <c r="AL449" s="337" t="str">
        <f t="shared" ref="AL449:AL471" si="83">AE449</f>
        <v>OK</v>
      </c>
    </row>
    <row r="450" spans="2:38" ht="10.15" customHeight="1">
      <c r="B450" s="15"/>
      <c r="D450" s="314">
        <v>2</v>
      </c>
      <c r="E450" s="256" t="s">
        <v>493</v>
      </c>
      <c r="F450" s="347"/>
      <c r="G450" s="431"/>
      <c r="H450" s="431"/>
      <c r="I450" s="313"/>
      <c r="K450" s="178" t="str">
        <f>IF(AND(G450&lt;&gt;0,I450=0),"ERROR",IF(ISERROR(G450/I450),"OK",IF(AND(G450/I450&lt;=Index!$G$131,G450/I450&gt;=Index!$F$131),"OK","ERROR")))</f>
        <v>OK</v>
      </c>
      <c r="M450" s="431"/>
      <c r="N450" s="431"/>
      <c r="O450" s="434">
        <f t="shared" si="77"/>
        <v>0</v>
      </c>
      <c r="P450" s="431"/>
      <c r="Q450" s="431"/>
      <c r="R450" s="434">
        <f t="shared" si="78"/>
        <v>0</v>
      </c>
      <c r="S450" s="313"/>
      <c r="U450" s="178" t="str">
        <f>IF(AND(O450&lt;&gt;0,S450=0),"ERROR",IF(ISERROR(O450/S450),"OK",IF(AND(O450/S450&lt;=Index!$G$131,O450/S450&gt;=Index!$F$131),"OK","ERROR")))</f>
        <v>OK</v>
      </c>
      <c r="W450" s="431"/>
      <c r="X450" s="431"/>
      <c r="Y450" s="434">
        <f t="shared" si="79"/>
        <v>0</v>
      </c>
      <c r="Z450" s="431"/>
      <c r="AA450" s="431"/>
      <c r="AB450" s="434">
        <f t="shared" si="80"/>
        <v>0</v>
      </c>
      <c r="AC450" s="313"/>
      <c r="AE450" s="178" t="str">
        <f>IF(AND(Y450&lt;&gt;0,AC450=0),"ERROR",IF(ISERROR(Y450/AC450),"OK",IF(AND(Y450/AC450&lt;=Index!$G$131,Y450/AC450&gt;=Index!$F$131),"OK","ERROR")))</f>
        <v>OK</v>
      </c>
      <c r="AF450" s="16"/>
      <c r="AI450" s="5">
        <v>2</v>
      </c>
      <c r="AJ450" s="343" t="str">
        <f t="shared" si="81"/>
        <v>OK</v>
      </c>
      <c r="AK450" s="343" t="str">
        <f t="shared" si="82"/>
        <v>OK</v>
      </c>
      <c r="AL450" s="337" t="str">
        <f t="shared" si="83"/>
        <v>OK</v>
      </c>
    </row>
    <row r="451" spans="2:38" ht="10.15" customHeight="1">
      <c r="B451" s="15"/>
      <c r="D451" s="314">
        <v>3</v>
      </c>
      <c r="E451" s="256" t="s">
        <v>494</v>
      </c>
      <c r="F451" s="347"/>
      <c r="G451" s="431"/>
      <c r="H451" s="431"/>
      <c r="I451" s="313"/>
      <c r="K451" s="178" t="str">
        <f>IF(AND(G451&lt;&gt;0,I451=0),"ERROR",IF(ISERROR(G451/I451),"OK",IF(AND(G451/I451&lt;=Index!$G$132,G451/I451&gt;=Index!$F$132),"OK","ERROR")))</f>
        <v>OK</v>
      </c>
      <c r="M451" s="431"/>
      <c r="N451" s="431"/>
      <c r="O451" s="434">
        <f t="shared" si="77"/>
        <v>0</v>
      </c>
      <c r="P451" s="431"/>
      <c r="Q451" s="431"/>
      <c r="R451" s="434">
        <f t="shared" si="78"/>
        <v>0</v>
      </c>
      <c r="S451" s="313"/>
      <c r="U451" s="178" t="str">
        <f>IF(AND(O451&lt;&gt;0,S451=0),"ERROR",IF(ISERROR(O451/S451),"OK",IF(AND(O451/S451&lt;=Index!$G$132,O451/S451&gt;=Index!$F$132),"OK","ERROR")))</f>
        <v>OK</v>
      </c>
      <c r="W451" s="431"/>
      <c r="X451" s="431"/>
      <c r="Y451" s="434">
        <f t="shared" si="79"/>
        <v>0</v>
      </c>
      <c r="Z451" s="431"/>
      <c r="AA451" s="431"/>
      <c r="AB451" s="434">
        <f t="shared" si="80"/>
        <v>0</v>
      </c>
      <c r="AC451" s="313"/>
      <c r="AE451" s="178" t="str">
        <f>IF(AND(Y451&lt;&gt;0,AC451=0),"ERROR",IF(ISERROR(Y451/AC451),"OK",IF(AND(Y451/AC451&lt;=Index!$G$132,Y451/AC451&gt;=Index!$F$132),"OK","ERROR")))</f>
        <v>OK</v>
      </c>
      <c r="AF451" s="16"/>
      <c r="AI451" s="5">
        <v>3</v>
      </c>
      <c r="AJ451" s="343" t="str">
        <f t="shared" si="81"/>
        <v>OK</v>
      </c>
      <c r="AK451" s="343" t="str">
        <f t="shared" si="82"/>
        <v>OK</v>
      </c>
      <c r="AL451" s="337" t="str">
        <f t="shared" si="83"/>
        <v>OK</v>
      </c>
    </row>
    <row r="452" spans="2:38" ht="10.15" customHeight="1">
      <c r="B452" s="15"/>
      <c r="D452" s="314">
        <v>4</v>
      </c>
      <c r="E452" s="256" t="s">
        <v>495</v>
      </c>
      <c r="F452" s="347"/>
      <c r="G452" s="431"/>
      <c r="H452" s="431"/>
      <c r="I452" s="313"/>
      <c r="K452" s="178" t="str">
        <f>IF(AND(G452&lt;&gt;0,I452=0),"ERROR",IF(ISERROR(G452/I452),"OK",IF(AND(G452/I452&lt;=Index!$G$133,G452/I452&gt;=Index!$F$133),"OK","ERROR")))</f>
        <v>OK</v>
      </c>
      <c r="M452" s="431"/>
      <c r="N452" s="431"/>
      <c r="O452" s="434">
        <f t="shared" si="77"/>
        <v>0</v>
      </c>
      <c r="P452" s="431"/>
      <c r="Q452" s="431"/>
      <c r="R452" s="434">
        <f t="shared" si="78"/>
        <v>0</v>
      </c>
      <c r="S452" s="313"/>
      <c r="U452" s="178" t="str">
        <f>IF(AND(O452&lt;&gt;0,S452=0),"ERROR",IF(ISERROR(O452/S452),"OK",IF(AND(O452/S452&lt;=Index!$G$133,O452/S452&gt;=Index!$F$133),"OK","ERROR")))</f>
        <v>OK</v>
      </c>
      <c r="W452" s="431"/>
      <c r="X452" s="431"/>
      <c r="Y452" s="434">
        <f t="shared" si="79"/>
        <v>0</v>
      </c>
      <c r="Z452" s="431"/>
      <c r="AA452" s="431"/>
      <c r="AB452" s="434">
        <f t="shared" si="80"/>
        <v>0</v>
      </c>
      <c r="AC452" s="313"/>
      <c r="AE452" s="178" t="str">
        <f>IF(AND(Y452&lt;&gt;0,AC452=0),"ERROR",IF(ISERROR(Y452/AC452),"OK",IF(AND(Y452/AC452&lt;=Index!$G$133,Y452/AC452&gt;=Index!$F$133),"OK","ERROR")))</f>
        <v>OK</v>
      </c>
      <c r="AF452" s="16"/>
      <c r="AI452" s="5">
        <v>4</v>
      </c>
      <c r="AJ452" s="343" t="str">
        <f t="shared" si="81"/>
        <v>OK</v>
      </c>
      <c r="AK452" s="343" t="str">
        <f t="shared" si="82"/>
        <v>OK</v>
      </c>
      <c r="AL452" s="337" t="str">
        <f t="shared" si="83"/>
        <v>OK</v>
      </c>
    </row>
    <row r="453" spans="2:38" ht="10.15" customHeight="1">
      <c r="B453" s="15"/>
      <c r="D453" s="314">
        <v>5</v>
      </c>
      <c r="E453" s="256" t="s">
        <v>496</v>
      </c>
      <c r="F453" s="347"/>
      <c r="G453" s="431"/>
      <c r="H453" s="431"/>
      <c r="I453" s="313"/>
      <c r="K453" s="178" t="str">
        <f>IF(AND(G453&lt;&gt;0,I453=0),"ERROR",IF(ISERROR(G453/I453),"OK",IF(AND(G453/I453&lt;=Index!$G$134,G453/I453&gt;=Index!$F$134),"OK","ERROR")))</f>
        <v>OK</v>
      </c>
      <c r="M453" s="431"/>
      <c r="N453" s="431"/>
      <c r="O453" s="434">
        <f t="shared" si="77"/>
        <v>0</v>
      </c>
      <c r="P453" s="431"/>
      <c r="Q453" s="431"/>
      <c r="R453" s="434">
        <f t="shared" si="78"/>
        <v>0</v>
      </c>
      <c r="S453" s="313"/>
      <c r="U453" s="178" t="str">
        <f>IF(AND(O453&lt;&gt;0,S453=0),"ERROR",IF(ISERROR(O453/S453),"OK",IF(AND(O453/S453&lt;=Index!$G$134,O453/S453&gt;=Index!$F$134),"OK","ERROR")))</f>
        <v>OK</v>
      </c>
      <c r="W453" s="431"/>
      <c r="X453" s="431"/>
      <c r="Y453" s="434">
        <f t="shared" si="79"/>
        <v>0</v>
      </c>
      <c r="Z453" s="431"/>
      <c r="AA453" s="431"/>
      <c r="AB453" s="434">
        <f t="shared" si="80"/>
        <v>0</v>
      </c>
      <c r="AC453" s="313"/>
      <c r="AE453" s="178" t="str">
        <f>IF(AND(Y453&lt;&gt;0,AC453=0),"ERROR",IF(ISERROR(Y453/AC453),"OK",IF(AND(Y453/AC453&lt;=Index!$G$134,Y453/AC453&gt;=Index!$F$134),"OK","ERROR")))</f>
        <v>OK</v>
      </c>
      <c r="AF453" s="16"/>
      <c r="AI453" s="5">
        <v>5</v>
      </c>
      <c r="AJ453" s="343" t="str">
        <f t="shared" si="81"/>
        <v>OK</v>
      </c>
      <c r="AK453" s="343" t="str">
        <f t="shared" si="82"/>
        <v>OK</v>
      </c>
      <c r="AL453" s="337" t="str">
        <f t="shared" si="83"/>
        <v>OK</v>
      </c>
    </row>
    <row r="454" spans="2:38" ht="10.15" customHeight="1">
      <c r="B454" s="15"/>
      <c r="D454" s="314">
        <v>6</v>
      </c>
      <c r="E454" s="256" t="s">
        <v>497</v>
      </c>
      <c r="F454" s="347"/>
      <c r="G454" s="431"/>
      <c r="H454" s="431"/>
      <c r="I454" s="313"/>
      <c r="K454" s="178" t="str">
        <f>IF(AND(G454&lt;&gt;0,I454=0),"ERROR",IF(ISERROR(G454/I454),"OK",IF(AND(G454/I454&lt;=Index!$G$135,G454/I454&gt;=Index!$F$135),"OK","ERROR")))</f>
        <v>OK</v>
      </c>
      <c r="M454" s="431"/>
      <c r="N454" s="431"/>
      <c r="O454" s="434">
        <f t="shared" si="77"/>
        <v>0</v>
      </c>
      <c r="P454" s="431"/>
      <c r="Q454" s="431"/>
      <c r="R454" s="434">
        <f t="shared" si="78"/>
        <v>0</v>
      </c>
      <c r="S454" s="313"/>
      <c r="U454" s="178" t="str">
        <f>IF(AND(O454&lt;&gt;0,S454=0),"ERROR",IF(ISERROR(O454/S454),"OK",IF(AND(O454/S454&lt;=Index!$G$135,O454/S454&gt;=Index!$F$135),"OK","ERROR")))</f>
        <v>OK</v>
      </c>
      <c r="W454" s="431"/>
      <c r="X454" s="431"/>
      <c r="Y454" s="434">
        <f t="shared" si="79"/>
        <v>0</v>
      </c>
      <c r="Z454" s="431"/>
      <c r="AA454" s="431"/>
      <c r="AB454" s="434">
        <f t="shared" si="80"/>
        <v>0</v>
      </c>
      <c r="AC454" s="313"/>
      <c r="AE454" s="178" t="str">
        <f>IF(AND(Y454&lt;&gt;0,AC454=0),"ERROR",IF(ISERROR(Y454/AC454),"OK",IF(AND(Y454/AC454&lt;=Index!$G$135,Y454/AC454&gt;=Index!$F$135),"OK","ERROR")))</f>
        <v>OK</v>
      </c>
      <c r="AF454" s="16"/>
      <c r="AI454" s="5">
        <v>6</v>
      </c>
      <c r="AJ454" s="343" t="str">
        <f t="shared" si="81"/>
        <v>OK</v>
      </c>
      <c r="AK454" s="343" t="str">
        <f t="shared" si="82"/>
        <v>OK</v>
      </c>
      <c r="AL454" s="337" t="str">
        <f t="shared" si="83"/>
        <v>OK</v>
      </c>
    </row>
    <row r="455" spans="2:38" ht="10.15" customHeight="1">
      <c r="B455" s="15"/>
      <c r="D455" s="314">
        <v>7</v>
      </c>
      <c r="E455" s="256" t="s">
        <v>498</v>
      </c>
      <c r="F455" s="347"/>
      <c r="G455" s="431"/>
      <c r="H455" s="431"/>
      <c r="I455" s="313"/>
      <c r="K455" s="178" t="str">
        <f>IF(AND(G455&lt;&gt;0,I455=0),"ERROR",IF(ISERROR(G455/I455),"OK",IF(AND(G455/I455&lt;=Index!$G$136,G455/I455&gt;=Index!$F$136),"OK","ERROR")))</f>
        <v>OK</v>
      </c>
      <c r="M455" s="431"/>
      <c r="N455" s="431"/>
      <c r="O455" s="434">
        <f t="shared" si="77"/>
        <v>0</v>
      </c>
      <c r="P455" s="431"/>
      <c r="Q455" s="431"/>
      <c r="R455" s="434">
        <f t="shared" si="78"/>
        <v>0</v>
      </c>
      <c r="S455" s="313"/>
      <c r="U455" s="178" t="str">
        <f>IF(AND(O455&lt;&gt;0,S455=0),"ERROR",IF(ISERROR(O455/S455),"OK",IF(AND(O455/S455&lt;=Index!$G$136,O455/S455&gt;=Index!$F$136),"OK","ERROR")))</f>
        <v>OK</v>
      </c>
      <c r="W455" s="431"/>
      <c r="X455" s="431"/>
      <c r="Y455" s="434">
        <f t="shared" si="79"/>
        <v>0</v>
      </c>
      <c r="Z455" s="431"/>
      <c r="AA455" s="431"/>
      <c r="AB455" s="434">
        <f t="shared" si="80"/>
        <v>0</v>
      </c>
      <c r="AC455" s="313"/>
      <c r="AE455" s="178" t="str">
        <f>IF(AND(Y455&lt;&gt;0,AC455=0),"ERROR",IF(ISERROR(Y455/AC455),"OK",IF(AND(Y455/AC455&lt;=Index!$G$136,Y455/AC455&gt;=Index!$F$136),"OK","ERROR")))</f>
        <v>OK</v>
      </c>
      <c r="AF455" s="16"/>
      <c r="AI455" s="5">
        <v>7</v>
      </c>
      <c r="AJ455" s="343" t="str">
        <f t="shared" si="81"/>
        <v>OK</v>
      </c>
      <c r="AK455" s="343" t="str">
        <f t="shared" si="82"/>
        <v>OK</v>
      </c>
      <c r="AL455" s="337" t="str">
        <f t="shared" si="83"/>
        <v>OK</v>
      </c>
    </row>
    <row r="456" spans="2:38" ht="10.15" customHeight="1">
      <c r="B456" s="15"/>
      <c r="D456" s="314">
        <v>8</v>
      </c>
      <c r="E456" s="256" t="s">
        <v>499</v>
      </c>
      <c r="F456" s="347"/>
      <c r="G456" s="431"/>
      <c r="H456" s="431"/>
      <c r="I456" s="313"/>
      <c r="K456" s="178" t="str">
        <f>IF(AND(G456&lt;&gt;0,I456=0),"ERROR",IF(ISERROR(G456/I456),"OK",IF(AND(G456/I456&lt;=Index!$G$137,G456/I456&gt;=Index!$F$137),"OK","ERROR")))</f>
        <v>OK</v>
      </c>
      <c r="M456" s="431"/>
      <c r="N456" s="431"/>
      <c r="O456" s="434">
        <f t="shared" si="77"/>
        <v>0</v>
      </c>
      <c r="P456" s="431"/>
      <c r="Q456" s="431"/>
      <c r="R456" s="434">
        <f t="shared" si="78"/>
        <v>0</v>
      </c>
      <c r="S456" s="313"/>
      <c r="U456" s="178" t="str">
        <f>IF(AND(O456&lt;&gt;0,S456=0),"ERROR",IF(ISERROR(O456/S456),"OK",IF(AND(O456/S456&lt;=Index!$G$137,O456/S456&gt;=Index!$F$137),"OK","ERROR")))</f>
        <v>OK</v>
      </c>
      <c r="W456" s="431"/>
      <c r="X456" s="431"/>
      <c r="Y456" s="434">
        <f t="shared" si="79"/>
        <v>0</v>
      </c>
      <c r="Z456" s="431"/>
      <c r="AA456" s="431"/>
      <c r="AB456" s="434">
        <f t="shared" si="80"/>
        <v>0</v>
      </c>
      <c r="AC456" s="313"/>
      <c r="AE456" s="178" t="str">
        <f>IF(AND(Y456&lt;&gt;0,AC456=0),"ERROR",IF(ISERROR(Y456/AC456),"OK",IF(AND(Y456/AC456&lt;=Index!$G$137,Y456/AC456&gt;=Index!$F$137),"OK","ERROR")))</f>
        <v>OK</v>
      </c>
      <c r="AF456" s="16"/>
      <c r="AI456" s="5">
        <v>8</v>
      </c>
      <c r="AJ456" s="343" t="str">
        <f t="shared" si="81"/>
        <v>OK</v>
      </c>
      <c r="AK456" s="343" t="str">
        <f t="shared" si="82"/>
        <v>OK</v>
      </c>
      <c r="AL456" s="337" t="str">
        <f t="shared" si="83"/>
        <v>OK</v>
      </c>
    </row>
    <row r="457" spans="2:38" ht="10.15" customHeight="1">
      <c r="B457" s="15"/>
      <c r="D457" s="314">
        <v>9</v>
      </c>
      <c r="E457" s="256" t="s">
        <v>500</v>
      </c>
      <c r="F457" s="347"/>
      <c r="G457" s="431"/>
      <c r="H457" s="431"/>
      <c r="I457" s="313"/>
      <c r="K457" s="178" t="str">
        <f>IF(AND(G457&lt;&gt;0,I457=0),"ERROR",IF(ISERROR(G457/I457),"OK",IF(AND(G457/I457&lt;=Index!$G$138,G457/I457&gt;=Index!$F$138),"OK","ERROR")))</f>
        <v>OK</v>
      </c>
      <c r="M457" s="431"/>
      <c r="N457" s="431"/>
      <c r="O457" s="434">
        <f t="shared" si="77"/>
        <v>0</v>
      </c>
      <c r="P457" s="431"/>
      <c r="Q457" s="431"/>
      <c r="R457" s="434">
        <f t="shared" si="78"/>
        <v>0</v>
      </c>
      <c r="S457" s="313"/>
      <c r="U457" s="178" t="str">
        <f>IF(AND(O457&lt;&gt;0,S457=0),"ERROR",IF(ISERROR(O457/S457),"OK",IF(AND(O457/S457&lt;=Index!$G$138,O457/S457&gt;=Index!$F$138),"OK","ERROR")))</f>
        <v>OK</v>
      </c>
      <c r="W457" s="431"/>
      <c r="X457" s="431"/>
      <c r="Y457" s="434">
        <f t="shared" si="79"/>
        <v>0</v>
      </c>
      <c r="Z457" s="431"/>
      <c r="AA457" s="431"/>
      <c r="AB457" s="434">
        <f t="shared" si="80"/>
        <v>0</v>
      </c>
      <c r="AC457" s="313"/>
      <c r="AE457" s="178" t="str">
        <f>IF(AND(Y457&lt;&gt;0,AC457=0),"ERROR",IF(ISERROR(Y457/AC457),"OK",IF(AND(Y457/AC457&lt;=Index!$G$138,Y457/AC457&gt;=Index!$F$138),"OK","ERROR")))</f>
        <v>OK</v>
      </c>
      <c r="AF457" s="16"/>
      <c r="AI457" s="5">
        <v>9</v>
      </c>
      <c r="AJ457" s="343" t="str">
        <f t="shared" si="81"/>
        <v>OK</v>
      </c>
      <c r="AK457" s="343" t="str">
        <f t="shared" si="82"/>
        <v>OK</v>
      </c>
      <c r="AL457" s="337" t="str">
        <f t="shared" si="83"/>
        <v>OK</v>
      </c>
    </row>
    <row r="458" spans="2:38" ht="10.15" customHeight="1">
      <c r="B458" s="15"/>
      <c r="D458" s="314">
        <v>10</v>
      </c>
      <c r="E458" s="256" t="s">
        <v>501</v>
      </c>
      <c r="G458" s="431"/>
      <c r="H458" s="431"/>
      <c r="I458" s="313"/>
      <c r="K458" s="178" t="str">
        <f>IF(AND(G458&lt;&gt;0,I458=0),"ERROR",IF(ISERROR(G458/I458),"OK",IF(AND(G458/I458&lt;=Index!$G$139,G458/I458&gt;=Index!$F$139),"OK","ERROR")))</f>
        <v>OK</v>
      </c>
      <c r="M458" s="431"/>
      <c r="N458" s="431"/>
      <c r="O458" s="434">
        <f t="shared" si="77"/>
        <v>0</v>
      </c>
      <c r="P458" s="431"/>
      <c r="Q458" s="431"/>
      <c r="R458" s="434">
        <f t="shared" si="78"/>
        <v>0</v>
      </c>
      <c r="S458" s="313"/>
      <c r="U458" s="178" t="str">
        <f>IF(AND(O458&lt;&gt;0,S458=0),"ERROR",IF(ISERROR(O458/S458),"OK",IF(AND(O458/S458&lt;=Index!$G$139,O458/S458&gt;=Index!$F$139),"OK","ERROR")))</f>
        <v>OK</v>
      </c>
      <c r="W458" s="431"/>
      <c r="X458" s="431"/>
      <c r="Y458" s="434">
        <f t="shared" si="79"/>
        <v>0</v>
      </c>
      <c r="Z458" s="431"/>
      <c r="AA458" s="431"/>
      <c r="AB458" s="434">
        <f t="shared" si="80"/>
        <v>0</v>
      </c>
      <c r="AC458" s="313"/>
      <c r="AE458" s="178" t="str">
        <f>IF(AND(Y458&lt;&gt;0,AC458=0),"ERROR",IF(ISERROR(Y458/AC458),"OK",IF(AND(Y458/AC458&lt;=Index!$G$139,Y458/AC458&gt;=Index!$F$139),"OK","ERROR")))</f>
        <v>OK</v>
      </c>
      <c r="AF458" s="16"/>
      <c r="AI458" s="5">
        <v>10</v>
      </c>
      <c r="AJ458" s="343" t="str">
        <f t="shared" si="81"/>
        <v>OK</v>
      </c>
      <c r="AK458" s="343" t="str">
        <f t="shared" si="82"/>
        <v>OK</v>
      </c>
      <c r="AL458" s="337" t="str">
        <f t="shared" si="83"/>
        <v>OK</v>
      </c>
    </row>
    <row r="459" spans="2:38" ht="10.15" customHeight="1">
      <c r="B459" s="15"/>
      <c r="D459" s="314">
        <v>11</v>
      </c>
      <c r="E459" s="256" t="s">
        <v>502</v>
      </c>
      <c r="G459" s="431"/>
      <c r="H459" s="431"/>
      <c r="I459" s="313"/>
      <c r="K459" s="178" t="str">
        <f>IF(AND(G459&lt;&gt;0,I459=0),"ERROR",IF(ISERROR(G459/I459),"OK",IF(AND(G459/I459&lt;=Index!$G$140,G459/I459&gt;=Index!$F$140),"OK","ERROR")))</f>
        <v>OK</v>
      </c>
      <c r="M459" s="431"/>
      <c r="N459" s="431"/>
      <c r="O459" s="434">
        <f t="shared" si="77"/>
        <v>0</v>
      </c>
      <c r="P459" s="431"/>
      <c r="Q459" s="431"/>
      <c r="R459" s="434">
        <f t="shared" si="78"/>
        <v>0</v>
      </c>
      <c r="S459" s="313"/>
      <c r="U459" s="178" t="str">
        <f>IF(AND(O459&lt;&gt;0,S459=0),"ERROR",IF(ISERROR(O459/S459),"OK",IF(AND(O459/S459&lt;=Index!$G$140,O459/S459&gt;=Index!$F$140),"OK","ERROR")))</f>
        <v>OK</v>
      </c>
      <c r="W459" s="431"/>
      <c r="X459" s="431"/>
      <c r="Y459" s="434">
        <f t="shared" si="79"/>
        <v>0</v>
      </c>
      <c r="Z459" s="431"/>
      <c r="AA459" s="431"/>
      <c r="AB459" s="434">
        <f t="shared" si="80"/>
        <v>0</v>
      </c>
      <c r="AC459" s="313"/>
      <c r="AE459" s="178" t="str">
        <f>IF(AND(Y459&lt;&gt;0,AC459=0),"ERROR",IF(ISERROR(Y459/AC459),"OK",IF(AND(Y459/AC459&lt;=Index!$G$140,Y459/AC459&gt;=Index!$F$140),"OK","ERROR")))</f>
        <v>OK</v>
      </c>
      <c r="AF459" s="16"/>
      <c r="AI459" s="5">
        <v>11</v>
      </c>
      <c r="AJ459" s="343" t="str">
        <f t="shared" si="81"/>
        <v>OK</v>
      </c>
      <c r="AK459" s="343" t="str">
        <f t="shared" si="82"/>
        <v>OK</v>
      </c>
      <c r="AL459" s="337" t="str">
        <f t="shared" si="83"/>
        <v>OK</v>
      </c>
    </row>
    <row r="460" spans="2:38" ht="10.15" customHeight="1">
      <c r="B460" s="15"/>
      <c r="D460" s="314">
        <v>12</v>
      </c>
      <c r="E460" s="256" t="s">
        <v>503</v>
      </c>
      <c r="G460" s="431"/>
      <c r="H460" s="431"/>
      <c r="I460" s="313"/>
      <c r="K460" s="178" t="str">
        <f>IF(AND(G460&lt;&gt;0,I460=0),"ERROR",IF(ISERROR(G460/I460),"OK",IF(AND(G460/I460&lt;=Index!$G$141,G460/I460&gt;=Index!$F$141),"OK","ERROR")))</f>
        <v>OK</v>
      </c>
      <c r="M460" s="431"/>
      <c r="N460" s="431"/>
      <c r="O460" s="434">
        <f t="shared" si="77"/>
        <v>0</v>
      </c>
      <c r="P460" s="431"/>
      <c r="Q460" s="431"/>
      <c r="R460" s="434">
        <f t="shared" si="78"/>
        <v>0</v>
      </c>
      <c r="S460" s="313"/>
      <c r="U460" s="178" t="str">
        <f>IF(AND(O460&lt;&gt;0,S460=0),"ERROR",IF(ISERROR(O460/S460),"OK",IF(AND(O460/S460&lt;=Index!$G$141,O460/S460&gt;=Index!$F$141),"OK","ERROR")))</f>
        <v>OK</v>
      </c>
      <c r="W460" s="431"/>
      <c r="X460" s="431"/>
      <c r="Y460" s="434">
        <f t="shared" si="79"/>
        <v>0</v>
      </c>
      <c r="Z460" s="431"/>
      <c r="AA460" s="431"/>
      <c r="AB460" s="434">
        <f t="shared" si="80"/>
        <v>0</v>
      </c>
      <c r="AC460" s="313"/>
      <c r="AE460" s="178" t="str">
        <f>IF(AND(Y460&lt;&gt;0,AC460=0),"ERROR",IF(ISERROR(Y460/AC460),"OK",IF(AND(Y460/AC460&lt;=Index!$G$141,Y460/AC460&gt;=Index!$F$141),"OK","ERROR")))</f>
        <v>OK</v>
      </c>
      <c r="AF460" s="16"/>
      <c r="AI460" s="5">
        <v>12</v>
      </c>
      <c r="AJ460" s="343" t="str">
        <f t="shared" si="81"/>
        <v>OK</v>
      </c>
      <c r="AK460" s="343" t="str">
        <f t="shared" si="82"/>
        <v>OK</v>
      </c>
      <c r="AL460" s="337" t="str">
        <f t="shared" si="83"/>
        <v>OK</v>
      </c>
    </row>
    <row r="461" spans="2:38" ht="10.15" customHeight="1">
      <c r="B461" s="15"/>
      <c r="D461" s="314">
        <v>13</v>
      </c>
      <c r="E461" s="256" t="s">
        <v>504</v>
      </c>
      <c r="G461" s="431"/>
      <c r="H461" s="431"/>
      <c r="I461" s="313"/>
      <c r="K461" s="178" t="str">
        <f>IF(AND(G461&lt;&gt;0,I461=0),"ERROR",IF(ISERROR(G461/I461),"OK",IF(AND(G461/I461&lt;=Index!$G$142,G461/I461&gt;=Index!$F$142),"OK","ERROR")))</f>
        <v>OK</v>
      </c>
      <c r="M461" s="431"/>
      <c r="N461" s="431"/>
      <c r="O461" s="434">
        <f t="shared" si="77"/>
        <v>0</v>
      </c>
      <c r="P461" s="431"/>
      <c r="Q461" s="431"/>
      <c r="R461" s="434">
        <f t="shared" si="78"/>
        <v>0</v>
      </c>
      <c r="S461" s="313"/>
      <c r="U461" s="178" t="str">
        <f>IF(AND(O461&lt;&gt;0,S461=0),"ERROR",IF(ISERROR(O461/S461),"OK",IF(AND(O461/S461&lt;=Index!$G$142,O461/S461&gt;=Index!$F$142),"OK","ERROR")))</f>
        <v>OK</v>
      </c>
      <c r="W461" s="431"/>
      <c r="X461" s="431"/>
      <c r="Y461" s="434">
        <f t="shared" si="79"/>
        <v>0</v>
      </c>
      <c r="Z461" s="431"/>
      <c r="AA461" s="431"/>
      <c r="AB461" s="434">
        <f t="shared" si="80"/>
        <v>0</v>
      </c>
      <c r="AC461" s="313"/>
      <c r="AE461" s="178" t="str">
        <f>IF(AND(Y461&lt;&gt;0,AC461=0),"ERROR",IF(ISERROR(Y461/AC461),"OK",IF(AND(Y461/AC461&lt;=Index!$G$142,Y461/AC461&gt;=Index!$F$142),"OK","ERROR")))</f>
        <v>OK</v>
      </c>
      <c r="AF461" s="16"/>
      <c r="AI461" s="5">
        <v>13</v>
      </c>
      <c r="AJ461" s="343" t="str">
        <f t="shared" si="81"/>
        <v>OK</v>
      </c>
      <c r="AK461" s="343" t="str">
        <f t="shared" si="82"/>
        <v>OK</v>
      </c>
      <c r="AL461" s="337" t="str">
        <f t="shared" si="83"/>
        <v>OK</v>
      </c>
    </row>
    <row r="462" spans="2:38" ht="10.15" customHeight="1">
      <c r="B462" s="15"/>
      <c r="D462" s="314">
        <v>14</v>
      </c>
      <c r="E462" s="256" t="s">
        <v>505</v>
      </c>
      <c r="G462" s="431"/>
      <c r="H462" s="431"/>
      <c r="I462" s="313"/>
      <c r="K462" s="178" t="str">
        <f>IF(AND(G462&lt;&gt;0,I462=0),"ERROR",IF(ISERROR(G462/I462),"OK",IF(AND(G462/I462&lt;=Index!$G$143,G462/I462&gt;=Index!$F$143),"OK","ERROR")))</f>
        <v>OK</v>
      </c>
      <c r="M462" s="431"/>
      <c r="N462" s="431"/>
      <c r="O462" s="434">
        <f t="shared" si="77"/>
        <v>0</v>
      </c>
      <c r="P462" s="431"/>
      <c r="Q462" s="431"/>
      <c r="R462" s="434">
        <f t="shared" si="78"/>
        <v>0</v>
      </c>
      <c r="S462" s="313"/>
      <c r="U462" s="178" t="str">
        <f>IF(AND(O462&lt;&gt;0,S462=0),"ERROR",IF(ISERROR(O462/S462),"OK",IF(AND(O462/S462&lt;=Index!$G$143,O462/S462&gt;=Index!$F$143),"OK","ERROR")))</f>
        <v>OK</v>
      </c>
      <c r="W462" s="431"/>
      <c r="X462" s="431"/>
      <c r="Y462" s="434">
        <f t="shared" si="79"/>
        <v>0</v>
      </c>
      <c r="Z462" s="431"/>
      <c r="AA462" s="431"/>
      <c r="AB462" s="434">
        <f t="shared" si="80"/>
        <v>0</v>
      </c>
      <c r="AC462" s="313"/>
      <c r="AE462" s="178" t="str">
        <f>IF(AND(Y462&lt;&gt;0,AC462=0),"ERROR",IF(ISERROR(Y462/AC462),"OK",IF(AND(Y462/AC462&lt;=Index!$G$143,Y462/AC462&gt;=Index!$F$143),"OK","ERROR")))</f>
        <v>OK</v>
      </c>
      <c r="AF462" s="16"/>
      <c r="AI462" s="5">
        <v>14</v>
      </c>
      <c r="AJ462" s="343" t="str">
        <f t="shared" si="81"/>
        <v>OK</v>
      </c>
      <c r="AK462" s="343" t="str">
        <f t="shared" si="82"/>
        <v>OK</v>
      </c>
      <c r="AL462" s="337" t="str">
        <f t="shared" si="83"/>
        <v>OK</v>
      </c>
    </row>
    <row r="463" spans="2:38" ht="10.15" customHeight="1">
      <c r="B463" s="15"/>
      <c r="D463" s="314">
        <v>15</v>
      </c>
      <c r="E463" s="256" t="s">
        <v>506</v>
      </c>
      <c r="G463" s="431"/>
      <c r="H463" s="431"/>
      <c r="I463" s="313"/>
      <c r="K463" s="178" t="str">
        <f>IF(AND(G463&lt;&gt;0,I463=0),"ERROR",IF(ISERROR(G463/I463),"OK",IF(AND(G463/I463&lt;=Index!$G$144,G463/I463&gt;=Index!$F$144),"OK","ERROR")))</f>
        <v>OK</v>
      </c>
      <c r="M463" s="431"/>
      <c r="N463" s="431"/>
      <c r="O463" s="434">
        <f t="shared" si="77"/>
        <v>0</v>
      </c>
      <c r="P463" s="431"/>
      <c r="Q463" s="431"/>
      <c r="R463" s="434">
        <f t="shared" si="78"/>
        <v>0</v>
      </c>
      <c r="S463" s="313"/>
      <c r="U463" s="178" t="str">
        <f>IF(AND(O463&lt;&gt;0,S463=0),"ERROR",IF(ISERROR(O463/S463),"OK",IF(AND(O463/S463&lt;=Index!$G$144,O463/S463&gt;=Index!$F$144),"OK","ERROR")))</f>
        <v>OK</v>
      </c>
      <c r="W463" s="431"/>
      <c r="X463" s="431"/>
      <c r="Y463" s="434">
        <f t="shared" si="79"/>
        <v>0</v>
      </c>
      <c r="Z463" s="431"/>
      <c r="AA463" s="431"/>
      <c r="AB463" s="434">
        <f t="shared" si="80"/>
        <v>0</v>
      </c>
      <c r="AC463" s="313"/>
      <c r="AE463" s="178" t="str">
        <f>IF(AND(Y463&lt;&gt;0,AC463=0),"ERROR",IF(ISERROR(Y463/AC463),"OK",IF(AND(Y463/AC463&lt;=Index!$G$144,Y463/AC463&gt;=Index!$F$144),"OK","ERROR")))</f>
        <v>OK</v>
      </c>
      <c r="AF463" s="16"/>
      <c r="AI463" s="5">
        <v>15</v>
      </c>
      <c r="AJ463" s="343" t="str">
        <f t="shared" si="81"/>
        <v>OK</v>
      </c>
      <c r="AK463" s="343" t="str">
        <f t="shared" si="82"/>
        <v>OK</v>
      </c>
      <c r="AL463" s="337" t="str">
        <f t="shared" si="83"/>
        <v>OK</v>
      </c>
    </row>
    <row r="464" spans="2:38" ht="10.15" customHeight="1">
      <c r="B464" s="15"/>
      <c r="D464" s="314">
        <v>16</v>
      </c>
      <c r="E464" s="256" t="s">
        <v>507</v>
      </c>
      <c r="G464" s="431"/>
      <c r="H464" s="431"/>
      <c r="I464" s="313"/>
      <c r="K464" s="178" t="str">
        <f>IF(AND(G464&lt;&gt;0,I464=0),"ERROR",IF(ISERROR(G464/I464),"OK",IF(AND(G464/I464&lt;=Index!$G$145,G464/I464&gt;=Index!$F$145),"OK","ERROR")))</f>
        <v>OK</v>
      </c>
      <c r="M464" s="431"/>
      <c r="N464" s="431"/>
      <c r="O464" s="434">
        <f t="shared" si="77"/>
        <v>0</v>
      </c>
      <c r="P464" s="431"/>
      <c r="Q464" s="431"/>
      <c r="R464" s="434">
        <f t="shared" si="78"/>
        <v>0</v>
      </c>
      <c r="S464" s="313"/>
      <c r="U464" s="178" t="str">
        <f>IF(AND(O464&lt;&gt;0,S464=0),"ERROR",IF(ISERROR(O464/S464),"OK",IF(AND(O464/S464&lt;=Index!$G$145,O464/S464&gt;=Index!$F$145),"OK","ERROR")))</f>
        <v>OK</v>
      </c>
      <c r="W464" s="431"/>
      <c r="X464" s="431"/>
      <c r="Y464" s="434">
        <f t="shared" si="79"/>
        <v>0</v>
      </c>
      <c r="Z464" s="431"/>
      <c r="AA464" s="431"/>
      <c r="AB464" s="434">
        <f t="shared" si="80"/>
        <v>0</v>
      </c>
      <c r="AC464" s="313"/>
      <c r="AE464" s="178" t="str">
        <f>IF(AND(Y464&lt;&gt;0,AC464=0),"ERROR",IF(ISERROR(Y464/AC464),"OK",IF(AND(Y464/AC464&lt;=Index!$G$145,Y464/AC464&gt;=Index!$F$145),"OK","ERROR")))</f>
        <v>OK</v>
      </c>
      <c r="AF464" s="16"/>
      <c r="AI464" s="5">
        <v>16</v>
      </c>
      <c r="AJ464" s="343" t="str">
        <f t="shared" si="81"/>
        <v>OK</v>
      </c>
      <c r="AK464" s="343" t="str">
        <f t="shared" si="82"/>
        <v>OK</v>
      </c>
      <c r="AL464" s="337" t="str">
        <f t="shared" si="83"/>
        <v>OK</v>
      </c>
    </row>
    <row r="465" spans="2:39" ht="10.15" customHeight="1">
      <c r="B465" s="15"/>
      <c r="D465" s="314">
        <v>17</v>
      </c>
      <c r="E465" s="256" t="s">
        <v>508</v>
      </c>
      <c r="G465" s="431"/>
      <c r="H465" s="431"/>
      <c r="I465" s="313"/>
      <c r="K465" s="178" t="str">
        <f>IF(AND(G465&lt;&gt;0,I465=0),"ERROR",IF(ISERROR(G465/I465),"OK",IF(AND(G465/I465&lt;=Index!$G$146,G465/I465&gt;=Index!$F$146),"OK","ERROR")))</f>
        <v>OK</v>
      </c>
      <c r="M465" s="431"/>
      <c r="N465" s="431"/>
      <c r="O465" s="434">
        <f t="shared" si="77"/>
        <v>0</v>
      </c>
      <c r="P465" s="431"/>
      <c r="Q465" s="431"/>
      <c r="R465" s="434">
        <f t="shared" si="78"/>
        <v>0</v>
      </c>
      <c r="S465" s="313"/>
      <c r="U465" s="178" t="str">
        <f>IF(AND(O465&lt;&gt;0,S465=0),"ERROR",IF(ISERROR(O465/S465),"OK",IF(AND(O465/S465&lt;=Index!$G$146,O465/S465&gt;=Index!$F$146),"OK","ERROR")))</f>
        <v>OK</v>
      </c>
      <c r="W465" s="431"/>
      <c r="X465" s="431"/>
      <c r="Y465" s="434">
        <f t="shared" si="79"/>
        <v>0</v>
      </c>
      <c r="Z465" s="431"/>
      <c r="AA465" s="431"/>
      <c r="AB465" s="434">
        <f t="shared" si="80"/>
        <v>0</v>
      </c>
      <c r="AC465" s="313"/>
      <c r="AE465" s="178" t="str">
        <f>IF(AND(Y465&lt;&gt;0,AC465=0),"ERROR",IF(ISERROR(Y465/AC465),"OK",IF(AND(Y465/AC465&lt;=Index!$G$146,Y465/AC465&gt;=Index!$F$146),"OK","ERROR")))</f>
        <v>OK</v>
      </c>
      <c r="AF465" s="16"/>
      <c r="AI465" s="5">
        <v>17</v>
      </c>
      <c r="AJ465" s="343" t="str">
        <f t="shared" si="81"/>
        <v>OK</v>
      </c>
      <c r="AK465" s="343" t="str">
        <f t="shared" si="82"/>
        <v>OK</v>
      </c>
      <c r="AL465" s="337" t="str">
        <f t="shared" si="83"/>
        <v>OK</v>
      </c>
    </row>
    <row r="466" spans="2:39" ht="10.15" customHeight="1">
      <c r="B466" s="15"/>
      <c r="D466" s="314">
        <v>18</v>
      </c>
      <c r="E466" s="256" t="s">
        <v>509</v>
      </c>
      <c r="G466" s="431"/>
      <c r="H466" s="431"/>
      <c r="I466" s="313"/>
      <c r="K466" s="178" t="str">
        <f>IF(AND(G466&lt;&gt;0,I466=0),"ERROR",IF(ISERROR(G466/I466),"OK",IF(AND(G466/I466&lt;=Index!$G$147,G466/I466&gt;=Index!$F$147),"OK","ERROR")))</f>
        <v>OK</v>
      </c>
      <c r="M466" s="431"/>
      <c r="N466" s="431"/>
      <c r="O466" s="434">
        <f t="shared" si="77"/>
        <v>0</v>
      </c>
      <c r="P466" s="431"/>
      <c r="Q466" s="431"/>
      <c r="R466" s="434">
        <f t="shared" si="78"/>
        <v>0</v>
      </c>
      <c r="S466" s="313"/>
      <c r="U466" s="178" t="str">
        <f>IF(AND(O466&lt;&gt;0,S466=0),"ERROR",IF(ISERROR(O466/S466),"OK",IF(AND(O466/S466&lt;=Index!$G$147,O466/S466&gt;=Index!$F$147),"OK","ERROR")))</f>
        <v>OK</v>
      </c>
      <c r="W466" s="431"/>
      <c r="X466" s="431"/>
      <c r="Y466" s="434">
        <f t="shared" si="79"/>
        <v>0</v>
      </c>
      <c r="Z466" s="431"/>
      <c r="AA466" s="431"/>
      <c r="AB466" s="434">
        <f t="shared" si="80"/>
        <v>0</v>
      </c>
      <c r="AC466" s="313"/>
      <c r="AE466" s="178" t="str">
        <f>IF(AND(Y466&lt;&gt;0,AC466=0),"ERROR",IF(ISERROR(Y466/AC466),"OK",IF(AND(Y466/AC466&lt;=Index!$G$147,Y466/AC466&gt;=Index!$F$147),"OK","ERROR")))</f>
        <v>OK</v>
      </c>
      <c r="AF466" s="16"/>
      <c r="AI466" s="5">
        <v>18</v>
      </c>
      <c r="AJ466" s="343" t="str">
        <f t="shared" si="81"/>
        <v>OK</v>
      </c>
      <c r="AK466" s="343" t="str">
        <f t="shared" si="82"/>
        <v>OK</v>
      </c>
      <c r="AL466" s="337" t="str">
        <f t="shared" si="83"/>
        <v>OK</v>
      </c>
    </row>
    <row r="467" spans="2:39" ht="10.15" customHeight="1">
      <c r="B467" s="15"/>
      <c r="D467" s="314">
        <v>19</v>
      </c>
      <c r="E467" s="256" t="s">
        <v>510</v>
      </c>
      <c r="G467" s="431"/>
      <c r="H467" s="431"/>
      <c r="I467" s="313"/>
      <c r="K467" s="178" t="str">
        <f>IF(AND(G467&lt;&gt;0,I467=0),"ERROR",IF(ISERROR(G467/I467),"OK",IF(AND(G467/I467&lt;=Index!$G$148,G467/I467&gt;=Index!$F$148),"OK","ERROR")))</f>
        <v>OK</v>
      </c>
      <c r="M467" s="431"/>
      <c r="N467" s="431"/>
      <c r="O467" s="434">
        <f t="shared" si="77"/>
        <v>0</v>
      </c>
      <c r="P467" s="431"/>
      <c r="Q467" s="431"/>
      <c r="R467" s="434">
        <f t="shared" si="78"/>
        <v>0</v>
      </c>
      <c r="S467" s="313"/>
      <c r="U467" s="178" t="str">
        <f>IF(AND(O467&lt;&gt;0,S467=0),"ERROR",IF(ISERROR(O467/S467),"OK",IF(AND(O467/S467&lt;=Index!$G$148,O467/S467&gt;=Index!$F$148),"OK","ERROR")))</f>
        <v>OK</v>
      </c>
      <c r="W467" s="431"/>
      <c r="X467" s="431"/>
      <c r="Y467" s="434">
        <f t="shared" si="79"/>
        <v>0</v>
      </c>
      <c r="Z467" s="431"/>
      <c r="AA467" s="431"/>
      <c r="AB467" s="434">
        <f t="shared" si="80"/>
        <v>0</v>
      </c>
      <c r="AC467" s="313"/>
      <c r="AE467" s="178" t="str">
        <f>IF(AND(Y467&lt;&gt;0,AC467=0),"ERROR",IF(ISERROR(Y467/AC467),"OK",IF(AND(Y467/AC467&lt;=Index!$G$148,Y467/AC467&gt;=Index!$F$148),"OK","ERROR")))</f>
        <v>OK</v>
      </c>
      <c r="AF467" s="16"/>
      <c r="AI467" s="5">
        <v>19</v>
      </c>
      <c r="AJ467" s="343" t="str">
        <f t="shared" si="81"/>
        <v>OK</v>
      </c>
      <c r="AK467" s="343" t="str">
        <f t="shared" si="82"/>
        <v>OK</v>
      </c>
      <c r="AL467" s="337" t="str">
        <f t="shared" si="83"/>
        <v>OK</v>
      </c>
    </row>
    <row r="468" spans="2:39" ht="10.15" customHeight="1">
      <c r="B468" s="15"/>
      <c r="D468" s="314">
        <v>20</v>
      </c>
      <c r="E468" s="256" t="s">
        <v>511</v>
      </c>
      <c r="G468" s="431"/>
      <c r="H468" s="431"/>
      <c r="I468" s="313"/>
      <c r="K468" s="178" t="str">
        <f>IF(AND(G468&lt;&gt;0,I468=0),"ERROR",IF(ISERROR(G468/I468),"OK",IF(AND(G468/I468&lt;=Index!$G$149,G468/I468&gt;=Index!$F$149),"OK","ERROR")))</f>
        <v>OK</v>
      </c>
      <c r="M468" s="431"/>
      <c r="N468" s="431"/>
      <c r="O468" s="434">
        <f t="shared" si="77"/>
        <v>0</v>
      </c>
      <c r="P468" s="431"/>
      <c r="Q468" s="431"/>
      <c r="R468" s="434">
        <f t="shared" si="78"/>
        <v>0</v>
      </c>
      <c r="S468" s="313"/>
      <c r="U468" s="178" t="str">
        <f>IF(AND(O468&lt;&gt;0,S468=0),"ERROR",IF(ISERROR(O468/S468),"OK",IF(AND(O468/S468&lt;=Index!$G$149,O468/S468&gt;=Index!$F$149),"OK","ERROR")))</f>
        <v>OK</v>
      </c>
      <c r="W468" s="431"/>
      <c r="X468" s="431"/>
      <c r="Y468" s="434">
        <f t="shared" si="79"/>
        <v>0</v>
      </c>
      <c r="Z468" s="431"/>
      <c r="AA468" s="431"/>
      <c r="AB468" s="434">
        <f t="shared" si="80"/>
        <v>0</v>
      </c>
      <c r="AC468" s="313"/>
      <c r="AE468" s="178" t="str">
        <f>IF(AND(Y468&lt;&gt;0,AC468=0),"ERROR",IF(ISERROR(Y468/AC468),"OK",IF(AND(Y468/AC468&lt;=Index!$G$149,Y468/AC468&gt;=Index!$F$149),"OK","ERROR")))</f>
        <v>OK</v>
      </c>
      <c r="AF468" s="16"/>
      <c r="AI468" s="5">
        <v>20</v>
      </c>
      <c r="AJ468" s="343" t="str">
        <f t="shared" si="81"/>
        <v>OK</v>
      </c>
      <c r="AK468" s="343" t="str">
        <f t="shared" si="82"/>
        <v>OK</v>
      </c>
      <c r="AL468" s="337" t="str">
        <f t="shared" si="83"/>
        <v>OK</v>
      </c>
    </row>
    <row r="469" spans="2:39" ht="10.15" customHeight="1">
      <c r="B469" s="15"/>
      <c r="D469" s="314">
        <v>21</v>
      </c>
      <c r="E469" s="256" t="s">
        <v>512</v>
      </c>
      <c r="G469" s="431"/>
      <c r="H469" s="431"/>
      <c r="I469" s="313"/>
      <c r="K469" s="178" t="str">
        <f>IF(AND(G469&lt;&gt;0,I469=0),"ERROR",IF(ISERROR(G469/I469),"OK",IF(AND(G469/I469&lt;=Index!$G$150,G469/I469&gt;=Index!$F$150),"OK","ERROR")))</f>
        <v>OK</v>
      </c>
      <c r="M469" s="431"/>
      <c r="N469" s="431"/>
      <c r="O469" s="434">
        <f t="shared" si="77"/>
        <v>0</v>
      </c>
      <c r="P469" s="431"/>
      <c r="Q469" s="431"/>
      <c r="R469" s="434">
        <f t="shared" si="78"/>
        <v>0</v>
      </c>
      <c r="S469" s="313"/>
      <c r="U469" s="178" t="str">
        <f>IF(AND(O469&lt;&gt;0,S469=0),"ERROR",IF(ISERROR(O469/S469),"OK",IF(AND(O469/S469&lt;=Index!$G$150,O469/S469&gt;=Index!$F$150),"OK","ERROR")))</f>
        <v>OK</v>
      </c>
      <c r="W469" s="431"/>
      <c r="X469" s="431"/>
      <c r="Y469" s="434">
        <f t="shared" si="79"/>
        <v>0</v>
      </c>
      <c r="Z469" s="431"/>
      <c r="AA469" s="431"/>
      <c r="AB469" s="434">
        <f t="shared" si="80"/>
        <v>0</v>
      </c>
      <c r="AC469" s="313"/>
      <c r="AE469" s="178" t="str">
        <f>IF(AND(Y469&lt;&gt;0,AC469=0),"ERROR",IF(ISERROR(Y469/AC469),"OK",IF(AND(Y469/AC469&lt;=Index!$G$150,Y469/AC469&gt;=Index!$F$150),"OK","ERROR")))</f>
        <v>OK</v>
      </c>
      <c r="AF469" s="16"/>
      <c r="AI469" s="5">
        <v>21</v>
      </c>
      <c r="AJ469" s="343" t="str">
        <f t="shared" si="81"/>
        <v>OK</v>
      </c>
      <c r="AK469" s="343" t="str">
        <f t="shared" si="82"/>
        <v>OK</v>
      </c>
      <c r="AL469" s="337" t="str">
        <f t="shared" si="83"/>
        <v>OK</v>
      </c>
    </row>
    <row r="470" spans="2:39" ht="10.15" customHeight="1">
      <c r="B470" s="15"/>
      <c r="D470" s="314">
        <v>22</v>
      </c>
      <c r="E470" s="256" t="s">
        <v>513</v>
      </c>
      <c r="G470" s="431"/>
      <c r="H470" s="431"/>
      <c r="I470" s="313"/>
      <c r="K470" s="178" t="str">
        <f>IF(AND(G470&lt;&gt;0,I470=0),"ERROR",IF(ISERROR(G470/I470),"OK",IF(AND(G470/I470&lt;=Index!$G$151,G470/I470&gt;=Index!$F$151),"OK","ERROR")))</f>
        <v>OK</v>
      </c>
      <c r="M470" s="431"/>
      <c r="N470" s="431"/>
      <c r="O470" s="434">
        <f t="shared" si="77"/>
        <v>0</v>
      </c>
      <c r="P470" s="431"/>
      <c r="Q470" s="431"/>
      <c r="R470" s="434">
        <f t="shared" si="78"/>
        <v>0</v>
      </c>
      <c r="S470" s="313"/>
      <c r="U470" s="178" t="str">
        <f>IF(AND(O470&lt;&gt;0,S470=0),"ERROR",IF(ISERROR(O470/S470),"OK",IF(AND(O470/S470&lt;=Index!$G$151,O470/S470&gt;=Index!$F$151),"OK","ERROR")))</f>
        <v>OK</v>
      </c>
      <c r="W470" s="431"/>
      <c r="X470" s="431"/>
      <c r="Y470" s="434">
        <f t="shared" si="79"/>
        <v>0</v>
      </c>
      <c r="Z470" s="431"/>
      <c r="AA470" s="431"/>
      <c r="AB470" s="434">
        <f t="shared" si="80"/>
        <v>0</v>
      </c>
      <c r="AC470" s="313"/>
      <c r="AE470" s="178" t="str">
        <f>IF(AND(Y470&lt;&gt;0,AC470=0),"ERROR",IF(ISERROR(Y470/AC470),"OK",IF(AND(Y470/AC470&lt;=Index!$G$151,Y470/AC470&gt;=Index!$F$151),"OK","ERROR")))</f>
        <v>OK</v>
      </c>
      <c r="AF470" s="16"/>
      <c r="AI470" s="5">
        <v>22</v>
      </c>
      <c r="AJ470" s="343" t="str">
        <f t="shared" si="81"/>
        <v>OK</v>
      </c>
      <c r="AK470" s="343" t="str">
        <f t="shared" si="82"/>
        <v>OK</v>
      </c>
      <c r="AL470" s="337" t="str">
        <f t="shared" si="83"/>
        <v>OK</v>
      </c>
    </row>
    <row r="471" spans="2:39" ht="10.15" customHeight="1">
      <c r="B471" s="15"/>
      <c r="D471" s="312">
        <v>23</v>
      </c>
      <c r="E471" s="254" t="s">
        <v>514</v>
      </c>
      <c r="G471" s="432"/>
      <c r="H471" s="432"/>
      <c r="I471" s="311"/>
      <c r="K471" s="180" t="str">
        <f>IF(AND(G471&lt;&gt;0,I471=0),"ERROR",IF(ISERROR(G471/I471),"OK",IF(G471/I471&gt;=Index!$F$152,"OK","ERROR")))</f>
        <v>OK</v>
      </c>
      <c r="M471" s="432"/>
      <c r="N471" s="432"/>
      <c r="O471" s="435">
        <f t="shared" si="77"/>
        <v>0</v>
      </c>
      <c r="P471" s="432"/>
      <c r="Q471" s="432"/>
      <c r="R471" s="435">
        <f t="shared" si="78"/>
        <v>0</v>
      </c>
      <c r="S471" s="311"/>
      <c r="U471" s="180" t="str">
        <f>IF(AND(O471&lt;&gt;0,S471=0),"ERROR",IF(ISERROR(O471/S471),"OK",IF(O471/S471&gt;=Index!$F$152,"OK","ERROR")))</f>
        <v>OK</v>
      </c>
      <c r="W471" s="432"/>
      <c r="X471" s="432"/>
      <c r="Y471" s="435">
        <f t="shared" si="79"/>
        <v>0</v>
      </c>
      <c r="Z471" s="432"/>
      <c r="AA471" s="432"/>
      <c r="AB471" s="435">
        <f t="shared" si="80"/>
        <v>0</v>
      </c>
      <c r="AC471" s="311"/>
      <c r="AE471" s="180" t="str">
        <f>IF(AND(Y471&lt;&gt;0,AC471=0),"ERROR",IF(ISERROR(Y471/AC471),"OK",IF(Y471/AC471&gt;=Index!$F$152,"OK","ERROR")))</f>
        <v>OK</v>
      </c>
      <c r="AF471" s="16"/>
      <c r="AI471" s="5">
        <v>23</v>
      </c>
      <c r="AJ471" s="343" t="str">
        <f t="shared" si="81"/>
        <v>OK</v>
      </c>
      <c r="AK471" s="343" t="str">
        <f t="shared" si="82"/>
        <v>OK</v>
      </c>
      <c r="AL471" s="337" t="str">
        <f t="shared" si="83"/>
        <v>OK</v>
      </c>
    </row>
    <row r="472" spans="2:39" ht="10.15" customHeight="1">
      <c r="B472" s="15"/>
      <c r="D472" s="310" t="s">
        <v>86</v>
      </c>
      <c r="E472" s="250" t="s">
        <v>401</v>
      </c>
      <c r="G472" s="433">
        <f>SUM(G448:G471)</f>
        <v>0</v>
      </c>
      <c r="H472" s="433">
        <f>SUM(H448:H471)</f>
        <v>0</v>
      </c>
      <c r="I472" s="372">
        <f>SUM(I448:I471)</f>
        <v>0</v>
      </c>
      <c r="M472" s="433">
        <f>SUM(M448:M471)</f>
        <v>0</v>
      </c>
      <c r="N472" s="433">
        <f>SUM(N448:N471)</f>
        <v>0</v>
      </c>
      <c r="O472" s="433">
        <f t="shared" si="77"/>
        <v>0</v>
      </c>
      <c r="P472" s="433">
        <f>SUM(P448:P471)</f>
        <v>0</v>
      </c>
      <c r="Q472" s="433">
        <f>SUM(Q448:Q471)</f>
        <v>0</v>
      </c>
      <c r="R472" s="433">
        <f t="shared" si="78"/>
        <v>0</v>
      </c>
      <c r="S472" s="372">
        <f>SUM(S448:S471)</f>
        <v>0</v>
      </c>
      <c r="W472" s="433">
        <f>SUM(W448:W471)</f>
        <v>0</v>
      </c>
      <c r="X472" s="433">
        <f>SUM(X448:X471)</f>
        <v>0</v>
      </c>
      <c r="Y472" s="433">
        <f t="shared" si="79"/>
        <v>0</v>
      </c>
      <c r="Z472" s="433">
        <f>SUM(Z448:Z471)</f>
        <v>0</v>
      </c>
      <c r="AA472" s="433">
        <f>SUM(AA448:AA471)</f>
        <v>0</v>
      </c>
      <c r="AB472" s="433">
        <f t="shared" si="80"/>
        <v>0</v>
      </c>
      <c r="AC472" s="372">
        <f>SUM(AC448:AC471)</f>
        <v>0</v>
      </c>
      <c r="AF472" s="16"/>
    </row>
    <row r="473" spans="2:39" ht="10.15" customHeight="1">
      <c r="B473" s="15"/>
      <c r="D473" s="8"/>
      <c r="E473" s="8"/>
      <c r="G473" s="374"/>
      <c r="H473" s="374"/>
      <c r="I473" s="375"/>
      <c r="M473" s="374"/>
      <c r="N473" s="374"/>
      <c r="O473" s="374"/>
      <c r="P473" s="374"/>
      <c r="Q473" s="374"/>
      <c r="R473" s="374"/>
      <c r="S473" s="375"/>
      <c r="W473" s="374"/>
      <c r="X473" s="374"/>
      <c r="Y473" s="374"/>
      <c r="Z473" s="374"/>
      <c r="AA473" s="374"/>
      <c r="AB473" s="374"/>
      <c r="AC473" s="375"/>
      <c r="AF473" s="16"/>
    </row>
    <row r="474" spans="2:39" ht="10.15" customHeight="1">
      <c r="B474" s="15"/>
      <c r="D474" s="309" t="s">
        <v>515</v>
      </c>
      <c r="E474" s="308"/>
      <c r="G474" s="307" t="str">
        <f>IF(ABS(G472-G1_Overall!G104)&lt;1,"OK","ERROR")</f>
        <v>OK</v>
      </c>
      <c r="H474" s="307" t="str">
        <f>IF(ABS(H472-G1_Overall!H104)&lt;1,"OK","ERROR")</f>
        <v>OK</v>
      </c>
      <c r="I474" s="306"/>
      <c r="M474" s="306"/>
      <c r="N474" s="307" t="str">
        <f>IF(ABS(N472-G1_Overall!G104)&lt;1,"OK","ERROR")</f>
        <v>OK</v>
      </c>
      <c r="O474" s="306"/>
      <c r="P474" s="306"/>
      <c r="Q474" s="307" t="str">
        <f>IF(ABS(Q472-G1_Overall!H104)&lt;1,"OK","ERROR")</f>
        <v>OK</v>
      </c>
      <c r="R474" s="306"/>
      <c r="S474" s="306"/>
      <c r="W474" s="304"/>
      <c r="X474" s="305"/>
      <c r="Y474" s="304"/>
      <c r="Z474" s="304"/>
      <c r="AA474" s="305"/>
      <c r="AB474" s="304"/>
      <c r="AC474" s="304"/>
      <c r="AF474" s="16"/>
      <c r="AI474" s="373" t="s">
        <v>516</v>
      </c>
      <c r="AJ474" s="343" t="str">
        <f>G474</f>
        <v>OK</v>
      </c>
      <c r="AK474" s="343" t="str">
        <f>H474</f>
        <v>OK</v>
      </c>
      <c r="AL474" s="343" t="str">
        <f>N474</f>
        <v>OK</v>
      </c>
      <c r="AM474" s="343" t="str">
        <f>Q474</f>
        <v>OK</v>
      </c>
    </row>
    <row r="475" spans="2:39" ht="10.15" customHeight="1">
      <c r="B475" s="15"/>
      <c r="D475" s="309" t="s">
        <v>567</v>
      </c>
      <c r="E475" s="308"/>
      <c r="G475" s="305"/>
      <c r="H475" s="305"/>
      <c r="I475" s="304"/>
      <c r="M475" s="306"/>
      <c r="N475" s="307" t="str">
        <f>IF(G472=N472,"OK","ERROR")</f>
        <v>OK</v>
      </c>
      <c r="O475" s="306"/>
      <c r="P475" s="306"/>
      <c r="Q475" s="307" t="str">
        <f>IF(H472=Q472,"OK","ERROR")</f>
        <v>OK</v>
      </c>
      <c r="R475" s="307" t="str">
        <f>IF(O472&gt;=R472,"OK","ERROR")</f>
        <v>OK</v>
      </c>
      <c r="S475" s="307" t="str">
        <f>IF(I472=S472,"OK","ERROR")</f>
        <v>OK</v>
      </c>
      <c r="W475" s="304"/>
      <c r="X475" s="305"/>
      <c r="Y475" s="304"/>
      <c r="Z475" s="304"/>
      <c r="AA475" s="305"/>
      <c r="AB475" s="304"/>
      <c r="AC475" s="304"/>
      <c r="AF475" s="16"/>
      <c r="AI475" s="373" t="s">
        <v>568</v>
      </c>
      <c r="AJ475" s="343" t="str">
        <f>N475</f>
        <v>OK</v>
      </c>
      <c r="AK475" s="343" t="str">
        <f>Q475</f>
        <v>OK</v>
      </c>
      <c r="AL475" s="343" t="str">
        <f>R475</f>
        <v>OK</v>
      </c>
      <c r="AM475" s="343" t="str">
        <f>S475</f>
        <v>OK</v>
      </c>
    </row>
    <row r="476" spans="2:39" ht="10.15" customHeight="1">
      <c r="B476" s="15"/>
      <c r="AF476" s="16"/>
    </row>
    <row r="477" spans="2:39" ht="10.15" customHeight="1" thickBot="1">
      <c r="B477" s="17"/>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9"/>
    </row>
    <row r="478" spans="2:39" ht="10.15" customHeight="1"/>
    <row r="479" spans="2:39" ht="10.15" customHeight="1"/>
    <row r="480" spans="2:39" ht="10.15" customHeight="1"/>
    <row r="481" ht="10.15" customHeight="1"/>
    <row r="482" ht="10.15" customHeight="1"/>
    <row r="483" ht="10.15" customHeight="1"/>
    <row r="484" ht="10.15" customHeight="1"/>
    <row r="485" ht="10.15" customHeight="1"/>
    <row r="486" ht="10.15" customHeight="1"/>
    <row r="487" ht="10.15" customHeight="1"/>
    <row r="488" ht="10.15" customHeight="1"/>
    <row r="489" ht="10.15" customHeight="1"/>
    <row r="490" ht="10.15" customHeight="1"/>
    <row r="491" ht="10.15" customHeight="1"/>
    <row r="492" ht="10.15" customHeight="1"/>
    <row r="493" ht="10.15" customHeight="1"/>
    <row r="494" ht="10.15" customHeight="1"/>
    <row r="495" ht="10.15" customHeight="1"/>
    <row r="496" ht="10.15" customHeight="1"/>
    <row r="497" ht="10.15" customHeight="1"/>
    <row r="498" ht="10.15" customHeight="1"/>
    <row r="499" ht="10.15" customHeight="1"/>
    <row r="500" ht="10.15" customHeight="1"/>
    <row r="501" ht="10.15" customHeight="1"/>
    <row r="502" ht="10.15" customHeight="1"/>
    <row r="503" ht="10.15" customHeight="1"/>
    <row r="504" ht="10.15" customHeight="1"/>
    <row r="505" ht="10.15" customHeight="1"/>
    <row r="506" ht="10.15" customHeight="1"/>
    <row r="507" ht="10.15" customHeight="1"/>
    <row r="508" ht="10.15" customHeight="1"/>
    <row r="509" ht="10.15" customHeight="1"/>
    <row r="510" ht="10.15" customHeight="1"/>
    <row r="511" ht="10.15" customHeight="1"/>
    <row r="512" ht="10.15" customHeight="1"/>
    <row r="513" ht="10.15" customHeight="1"/>
    <row r="514" ht="10.15" customHeight="1"/>
    <row r="515" ht="10.15" customHeight="1"/>
    <row r="516" ht="10.15" customHeight="1"/>
    <row r="517" ht="10.15" customHeight="1"/>
    <row r="518" ht="10.15" customHeight="1"/>
    <row r="519" ht="10.15" customHeight="1"/>
    <row r="520" ht="10.15" customHeight="1"/>
    <row r="521" ht="10.15" customHeight="1"/>
    <row r="522" ht="10.15" customHeight="1"/>
    <row r="523" ht="10.15" customHeight="1"/>
    <row r="524" ht="10.15" customHeight="1"/>
    <row r="525" ht="10.15" customHeight="1"/>
    <row r="526" ht="10.15" customHeight="1"/>
    <row r="527" ht="10.15" customHeight="1"/>
    <row r="528" ht="10.15" customHeight="1"/>
    <row r="529" ht="10.15" customHeight="1"/>
    <row r="530" ht="10.15" customHeight="1"/>
    <row r="531" ht="10.15" customHeight="1"/>
    <row r="532" ht="10.15" customHeight="1"/>
    <row r="533" ht="10.15" customHeight="1"/>
    <row r="534" ht="10.15" customHeight="1"/>
    <row r="535" ht="10.15" customHeight="1"/>
    <row r="536" ht="10.15" customHeight="1"/>
    <row r="537" ht="10.15" customHeight="1"/>
    <row r="538" ht="10.15" customHeight="1"/>
    <row r="539" ht="10.15" customHeight="1"/>
    <row r="540" ht="10.15" customHeight="1"/>
    <row r="541" ht="10.15" customHeight="1"/>
    <row r="542" ht="10.15" customHeight="1"/>
    <row r="543" ht="10.15" customHeight="1"/>
    <row r="544" ht="10.15" customHeight="1"/>
    <row r="545" ht="10.15" customHeight="1"/>
    <row r="546" ht="10.15" customHeight="1"/>
    <row r="547" ht="10.15" customHeight="1"/>
    <row r="548" ht="10.15" customHeight="1"/>
    <row r="549" ht="10.15" customHeight="1"/>
    <row r="550" ht="10.15" customHeight="1"/>
    <row r="551" ht="10.15" customHeight="1"/>
    <row r="552" ht="10.15" customHeight="1"/>
    <row r="553" ht="10.15" customHeight="1"/>
    <row r="554" ht="10.15" customHeight="1"/>
    <row r="555" ht="10.15" customHeight="1"/>
    <row r="556" ht="10.15" customHeight="1"/>
    <row r="557" ht="10.15" customHeight="1"/>
    <row r="558" ht="10.15" customHeight="1"/>
    <row r="559" ht="10.15" customHeight="1"/>
    <row r="560" ht="10.15" customHeight="1"/>
    <row r="561" ht="10.15" customHeight="1"/>
    <row r="562" ht="10.15" customHeight="1"/>
    <row r="563" ht="10.15" customHeight="1"/>
    <row r="564" ht="10.15" customHeight="1"/>
    <row r="565" ht="10.15" customHeight="1"/>
    <row r="566" ht="10.15" customHeight="1"/>
    <row r="567" ht="10.15" customHeight="1"/>
    <row r="568" ht="10.15" customHeight="1"/>
    <row r="569" ht="10.15" customHeight="1"/>
    <row r="570" ht="10.15" customHeight="1"/>
    <row r="571" ht="10.15" customHeight="1"/>
    <row r="572" ht="10.15" customHeight="1"/>
    <row r="573" ht="10.15" customHeight="1"/>
    <row r="574" ht="10.15" customHeight="1"/>
    <row r="575" ht="10.15" customHeight="1"/>
    <row r="576" ht="10.15" customHeight="1"/>
    <row r="577" ht="10.15" customHeight="1"/>
    <row r="578" ht="10.15" customHeight="1"/>
    <row r="579" ht="10.15" customHeight="1"/>
    <row r="580" ht="10.15" customHeight="1"/>
    <row r="581" ht="10.15" customHeight="1"/>
    <row r="582" ht="10.15" customHeight="1"/>
    <row r="583" ht="10.15" customHeight="1"/>
    <row r="584" ht="10.15" customHeight="1"/>
    <row r="585" ht="10.15" customHeight="1"/>
    <row r="586" ht="10.15" customHeight="1"/>
    <row r="587" ht="10.15" customHeight="1"/>
    <row r="588" ht="10.15" customHeight="1"/>
    <row r="589" ht="10.15" customHeight="1"/>
    <row r="590" ht="10.15" customHeight="1"/>
    <row r="591" ht="10.15" customHeight="1"/>
    <row r="592" ht="10.15" customHeight="1"/>
    <row r="593" ht="10.15" customHeight="1"/>
    <row r="594" ht="10.15" customHeight="1"/>
    <row r="595" ht="10.15" customHeight="1"/>
    <row r="596" ht="10.15" customHeight="1"/>
    <row r="597" ht="10.15" customHeight="1"/>
    <row r="598" ht="10.15" customHeight="1"/>
    <row r="599" ht="10.15" customHeight="1"/>
    <row r="600" ht="10.15" customHeight="1"/>
    <row r="601" ht="10.15" customHeight="1"/>
    <row r="602" ht="10.15" customHeight="1"/>
    <row r="603" ht="10.15" customHeight="1"/>
    <row r="604" ht="10.15" customHeight="1"/>
    <row r="605" ht="10.15" customHeight="1"/>
    <row r="606" ht="10.15" customHeight="1"/>
    <row r="607" ht="10.15" customHeight="1"/>
    <row r="608" ht="10.15" customHeight="1"/>
    <row r="609" ht="10.15" customHeight="1"/>
    <row r="610" ht="10.15" customHeight="1"/>
    <row r="611" ht="10.15" customHeight="1"/>
    <row r="612" ht="10.15" customHeight="1"/>
    <row r="613" ht="10.15" customHeight="1"/>
    <row r="614" ht="10.15" customHeight="1"/>
    <row r="615" ht="10.15" customHeight="1"/>
    <row r="616" ht="10.15" customHeight="1"/>
    <row r="617" ht="10.15" customHeight="1"/>
    <row r="618" ht="10.15" customHeight="1"/>
    <row r="619" ht="10.15" customHeight="1"/>
  </sheetData>
  <protectedRanges>
    <protectedRange sqref="G189:I212 M189:N212 P189:Q212 S189:S212 W189:X212 Z189:AA212 AC189:AC212" name="section_5"/>
    <protectedRange sqref="G152:I175 M152:N175 P152:Q175 S152:S175 W152:X175 Z152:AA175 AC152:AC175" name="section_4"/>
    <protectedRange sqref="G115:I138 M115:N138 P115:Q138 S115:S138 W115:X138 Z115:AA138 AC115:AC138" name="section_3"/>
    <protectedRange sqref="G78:I101 M78:N101 P78:Q101 S78:S101 W78:X101 Z78:AA101 AC78:AC101" name="section_2"/>
    <protectedRange sqref="G41:I64 M41:N64 P41:Q64 S41:S64 W41:X64 Z41:AA64 AC41:AC64" name="section_1"/>
    <protectedRange sqref="G226:I249 M226:N249 P226:Q249 S226:S249 W226:X249 Z226:AA249 AC226:AC249" name="section_6"/>
    <protectedRange sqref="G263:I286 M263:N286 P263:Q286 S263:S286 W263:X286 Z263:AA286 AC263:AC286" name="section_7"/>
    <protectedRange sqref="G300:I323 M300:N323 P300:Q323 S300:S323 W300:X323 Z300:AA323 AC300:AC323" name="section_8"/>
    <protectedRange sqref="G337:I360 M337:N360 P337:Q360 S337:S360 W337:X360 Z337:AA360 AC337:AC360" name="section_9"/>
    <protectedRange sqref="G374:I397 M374:N397 P374:Q397 S374:S397 W374:X397 Z374:AA397 AC374:AC397" name="section_10"/>
    <protectedRange sqref="G411:I434 M411:N434 P411:Q434 S411:S434 W411:X434 Z411:AA434 AC411:AC434" name="section_11"/>
    <protectedRange sqref="G448:I471 M448:N471 P448:Q471 S448:S471 W448:X471 Z448:AA471 AC448:AC471" name="section_12"/>
  </protectedRanges>
  <mergeCells count="86">
    <mergeCell ref="G443:I443"/>
    <mergeCell ref="M443:S443"/>
    <mergeCell ref="W443:AC443"/>
    <mergeCell ref="G406:I406"/>
    <mergeCell ref="M406:S406"/>
    <mergeCell ref="W406:AC406"/>
    <mergeCell ref="G442:I442"/>
    <mergeCell ref="M442:S442"/>
    <mergeCell ref="W442:AC442"/>
    <mergeCell ref="G369:I369"/>
    <mergeCell ref="M369:S369"/>
    <mergeCell ref="W369:AC369"/>
    <mergeCell ref="G405:I405"/>
    <mergeCell ref="M405:S405"/>
    <mergeCell ref="W405:AC405"/>
    <mergeCell ref="G332:I332"/>
    <mergeCell ref="M332:S332"/>
    <mergeCell ref="W332:AC332"/>
    <mergeCell ref="G368:I368"/>
    <mergeCell ref="M368:S368"/>
    <mergeCell ref="W368:AC368"/>
    <mergeCell ref="G295:I295"/>
    <mergeCell ref="M295:S295"/>
    <mergeCell ref="W295:AC295"/>
    <mergeCell ref="G331:I331"/>
    <mergeCell ref="M331:S331"/>
    <mergeCell ref="W331:AC331"/>
    <mergeCell ref="G258:I258"/>
    <mergeCell ref="M258:S258"/>
    <mergeCell ref="W258:AC258"/>
    <mergeCell ref="G294:I294"/>
    <mergeCell ref="M294:S294"/>
    <mergeCell ref="W294:AC294"/>
    <mergeCell ref="G221:I221"/>
    <mergeCell ref="M221:S221"/>
    <mergeCell ref="W221:AC221"/>
    <mergeCell ref="G257:I257"/>
    <mergeCell ref="M257:S257"/>
    <mergeCell ref="W257:AC257"/>
    <mergeCell ref="G184:I184"/>
    <mergeCell ref="M184:S184"/>
    <mergeCell ref="W184:AC184"/>
    <mergeCell ref="G220:I220"/>
    <mergeCell ref="M220:S220"/>
    <mergeCell ref="W220:AC220"/>
    <mergeCell ref="G147:I147"/>
    <mergeCell ref="M147:S147"/>
    <mergeCell ref="W147:AC147"/>
    <mergeCell ref="G183:I183"/>
    <mergeCell ref="M183:S183"/>
    <mergeCell ref="W183:AC183"/>
    <mergeCell ref="G110:I110"/>
    <mergeCell ref="M110:S110"/>
    <mergeCell ref="W110:AC110"/>
    <mergeCell ref="G146:I146"/>
    <mergeCell ref="M146:S146"/>
    <mergeCell ref="W146:AC146"/>
    <mergeCell ref="G73:I73"/>
    <mergeCell ref="M73:S73"/>
    <mergeCell ref="W73:AC73"/>
    <mergeCell ref="G109:I109"/>
    <mergeCell ref="M109:S109"/>
    <mergeCell ref="W109:AC109"/>
    <mergeCell ref="G36:I36"/>
    <mergeCell ref="M36:S36"/>
    <mergeCell ref="W36:AC36"/>
    <mergeCell ref="G72:I72"/>
    <mergeCell ref="M72:S72"/>
    <mergeCell ref="W72:AC72"/>
    <mergeCell ref="M30:U31"/>
    <mergeCell ref="W30:AE31"/>
    <mergeCell ref="G35:I35"/>
    <mergeCell ref="M35:S35"/>
    <mergeCell ref="W35:AC35"/>
    <mergeCell ref="G13:K17"/>
    <mergeCell ref="M13:U17"/>
    <mergeCell ref="W13:AE17"/>
    <mergeCell ref="N18:U19"/>
    <mergeCell ref="X18:AE19"/>
    <mergeCell ref="G19:K25"/>
    <mergeCell ref="N20:U21"/>
    <mergeCell ref="X20:AE21"/>
    <mergeCell ref="M23:U28"/>
    <mergeCell ref="W23:AE26"/>
    <mergeCell ref="G27:K29"/>
    <mergeCell ref="W28:AE28"/>
  </mergeCells>
  <phoneticPr fontId="22" type="noConversion"/>
  <conditionalFormatting sqref="K41:K64">
    <cfRule type="containsText" dxfId="174" priority="175" operator="containsText" text="ERROR">
      <formula>NOT(ISERROR(SEARCH("ERROR",K41)))</formula>
    </cfRule>
  </conditionalFormatting>
  <conditionalFormatting sqref="U41:U64">
    <cfRule type="containsText" dxfId="173" priority="174" operator="containsText" text="ERROR">
      <formula>NOT(ISERROR(SEARCH("ERROR",U41)))</formula>
    </cfRule>
  </conditionalFormatting>
  <conditionalFormatting sqref="Q67:Q68">
    <cfRule type="containsText" dxfId="172" priority="171" operator="containsText" text="ERROR">
      <formula>NOT(ISERROR(SEARCH("ERROR",Q67)))</formula>
    </cfRule>
  </conditionalFormatting>
  <conditionalFormatting sqref="Q104">
    <cfRule type="containsText" dxfId="171" priority="168" operator="containsText" text="ERROR">
      <formula>NOT(ISERROR(SEARCH("ERROR",Q104)))</formula>
    </cfRule>
  </conditionalFormatting>
  <conditionalFormatting sqref="G67:H68">
    <cfRule type="containsText" dxfId="170" priority="173" operator="containsText" text="ERROR">
      <formula>NOT(ISERROR(SEARCH("ERROR",G67)))</formula>
    </cfRule>
  </conditionalFormatting>
  <conditionalFormatting sqref="N67:N68">
    <cfRule type="containsText" dxfId="169" priority="172" operator="containsText" text="ERROR">
      <formula>NOT(ISERROR(SEARCH("ERROR",N67)))</formula>
    </cfRule>
  </conditionalFormatting>
  <conditionalFormatting sqref="G104:H104">
    <cfRule type="containsText" dxfId="168" priority="170" operator="containsText" text="ERROR">
      <formula>NOT(ISERROR(SEARCH("ERROR",G104)))</formula>
    </cfRule>
  </conditionalFormatting>
  <conditionalFormatting sqref="Q141">
    <cfRule type="containsText" dxfId="167" priority="165" operator="containsText" text="ERROR">
      <formula>NOT(ISERROR(SEARCH("ERROR",Q141)))</formula>
    </cfRule>
  </conditionalFormatting>
  <conditionalFormatting sqref="Q178">
    <cfRule type="containsText" dxfId="166" priority="162" operator="containsText" text="ERROR">
      <formula>NOT(ISERROR(SEARCH("ERROR",Q178)))</formula>
    </cfRule>
  </conditionalFormatting>
  <conditionalFormatting sqref="Q215">
    <cfRule type="containsText" dxfId="165" priority="159" operator="containsText" text="ERROR">
      <formula>NOT(ISERROR(SEARCH("ERROR",Q215)))</formula>
    </cfRule>
  </conditionalFormatting>
  <conditionalFormatting sqref="G141:H141">
    <cfRule type="containsText" dxfId="164" priority="167" operator="containsText" text="ERROR">
      <formula>NOT(ISERROR(SEARCH("ERROR",G141)))</formula>
    </cfRule>
  </conditionalFormatting>
  <conditionalFormatting sqref="N104">
    <cfRule type="containsText" dxfId="163" priority="169" operator="containsText" text="ERROR">
      <formula>NOT(ISERROR(SEARCH("ERROR",N104)))</formula>
    </cfRule>
  </conditionalFormatting>
  <conditionalFormatting sqref="Q252">
    <cfRule type="containsText" dxfId="162" priority="156" operator="containsText" text="ERROR">
      <formula>NOT(ISERROR(SEARCH("ERROR",Q252)))</formula>
    </cfRule>
  </conditionalFormatting>
  <conditionalFormatting sqref="G178:H178">
    <cfRule type="containsText" dxfId="161" priority="164" operator="containsText" text="ERROR">
      <formula>NOT(ISERROR(SEARCH("ERROR",G178)))</formula>
    </cfRule>
  </conditionalFormatting>
  <conditionalFormatting sqref="N141">
    <cfRule type="containsText" dxfId="160" priority="166" operator="containsText" text="ERROR">
      <formula>NOT(ISERROR(SEARCH("ERROR",N141)))</formula>
    </cfRule>
  </conditionalFormatting>
  <conditionalFormatting sqref="Q289">
    <cfRule type="containsText" dxfId="159" priority="153" operator="containsText" text="ERROR">
      <formula>NOT(ISERROR(SEARCH("ERROR",Q289)))</formula>
    </cfRule>
  </conditionalFormatting>
  <conditionalFormatting sqref="G215:H215">
    <cfRule type="containsText" dxfId="158" priority="161" operator="containsText" text="ERROR">
      <formula>NOT(ISERROR(SEARCH("ERROR",G215)))</formula>
    </cfRule>
  </conditionalFormatting>
  <conditionalFormatting sqref="N178">
    <cfRule type="containsText" dxfId="157" priority="163" operator="containsText" text="ERROR">
      <formula>NOT(ISERROR(SEARCH("ERROR",N178)))</formula>
    </cfRule>
  </conditionalFormatting>
  <conditionalFormatting sqref="Q326">
    <cfRule type="containsText" dxfId="156" priority="150" operator="containsText" text="ERROR">
      <formula>NOT(ISERROR(SEARCH("ERROR",Q326)))</formula>
    </cfRule>
  </conditionalFormatting>
  <conditionalFormatting sqref="G252:H252">
    <cfRule type="containsText" dxfId="155" priority="158" operator="containsText" text="ERROR">
      <formula>NOT(ISERROR(SEARCH("ERROR",G252)))</formula>
    </cfRule>
  </conditionalFormatting>
  <conditionalFormatting sqref="N215">
    <cfRule type="containsText" dxfId="154" priority="160" operator="containsText" text="ERROR">
      <formula>NOT(ISERROR(SEARCH("ERROR",N215)))</formula>
    </cfRule>
  </conditionalFormatting>
  <conditionalFormatting sqref="Q363">
    <cfRule type="containsText" dxfId="153" priority="147" operator="containsText" text="ERROR">
      <formula>NOT(ISERROR(SEARCH("ERROR",Q363)))</formula>
    </cfRule>
  </conditionalFormatting>
  <conditionalFormatting sqref="G289:H289">
    <cfRule type="containsText" dxfId="152" priority="155" operator="containsText" text="ERROR">
      <formula>NOT(ISERROR(SEARCH("ERROR",G289)))</formula>
    </cfRule>
  </conditionalFormatting>
  <conditionalFormatting sqref="N252">
    <cfRule type="containsText" dxfId="151" priority="157" operator="containsText" text="ERROR">
      <formula>NOT(ISERROR(SEARCH("ERROR",N252)))</formula>
    </cfRule>
  </conditionalFormatting>
  <conditionalFormatting sqref="Q400">
    <cfRule type="containsText" dxfId="150" priority="144" operator="containsText" text="ERROR">
      <formula>NOT(ISERROR(SEARCH("ERROR",Q400)))</formula>
    </cfRule>
  </conditionalFormatting>
  <conditionalFormatting sqref="G326:H326">
    <cfRule type="containsText" dxfId="149" priority="152" operator="containsText" text="ERROR">
      <formula>NOT(ISERROR(SEARCH("ERROR",G326)))</formula>
    </cfRule>
  </conditionalFormatting>
  <conditionalFormatting sqref="N289">
    <cfRule type="containsText" dxfId="148" priority="154" operator="containsText" text="ERROR">
      <formula>NOT(ISERROR(SEARCH("ERROR",N289)))</formula>
    </cfRule>
  </conditionalFormatting>
  <conditionalFormatting sqref="Q437">
    <cfRule type="containsText" dxfId="147" priority="141" operator="containsText" text="ERROR">
      <formula>NOT(ISERROR(SEARCH("ERROR",Q437)))</formula>
    </cfRule>
  </conditionalFormatting>
  <conditionalFormatting sqref="G363:H363">
    <cfRule type="containsText" dxfId="146" priority="149" operator="containsText" text="ERROR">
      <formula>NOT(ISERROR(SEARCH("ERROR",G363)))</formula>
    </cfRule>
  </conditionalFormatting>
  <conditionalFormatting sqref="N326">
    <cfRule type="containsText" dxfId="145" priority="151" operator="containsText" text="ERROR">
      <formula>NOT(ISERROR(SEARCH("ERROR",N326)))</formula>
    </cfRule>
  </conditionalFormatting>
  <conditionalFormatting sqref="Q474">
    <cfRule type="containsText" dxfId="144" priority="138" operator="containsText" text="ERROR">
      <formula>NOT(ISERROR(SEARCH("ERROR",Q474)))</formula>
    </cfRule>
  </conditionalFormatting>
  <conditionalFormatting sqref="G400:H400">
    <cfRule type="containsText" dxfId="143" priority="146" operator="containsText" text="ERROR">
      <formula>NOT(ISERROR(SEARCH("ERROR",G400)))</formula>
    </cfRule>
  </conditionalFormatting>
  <conditionalFormatting sqref="N363">
    <cfRule type="containsText" dxfId="142" priority="148" operator="containsText" text="ERROR">
      <formula>NOT(ISERROR(SEARCH("ERROR",N363)))</formula>
    </cfRule>
  </conditionalFormatting>
  <conditionalFormatting sqref="G437:H437">
    <cfRule type="containsText" dxfId="141" priority="143" operator="containsText" text="ERROR">
      <formula>NOT(ISERROR(SEARCH("ERROR",G437)))</formula>
    </cfRule>
  </conditionalFormatting>
  <conditionalFormatting sqref="N400">
    <cfRule type="containsText" dxfId="140" priority="145" operator="containsText" text="ERROR">
      <formula>NOT(ISERROR(SEARCH("ERROR",N400)))</formula>
    </cfRule>
  </conditionalFormatting>
  <conditionalFormatting sqref="G474:H474">
    <cfRule type="containsText" dxfId="139" priority="140" operator="containsText" text="ERROR">
      <formula>NOT(ISERROR(SEARCH("ERROR",G474)))</formula>
    </cfRule>
  </conditionalFormatting>
  <conditionalFormatting sqref="N437">
    <cfRule type="containsText" dxfId="138" priority="142" operator="containsText" text="ERROR">
      <formula>NOT(ISERROR(SEARCH("ERROR",N437)))</formula>
    </cfRule>
  </conditionalFormatting>
  <conditionalFormatting sqref="N474">
    <cfRule type="containsText" dxfId="137" priority="139" operator="containsText" text="ERROR">
      <formula>NOT(ISERROR(SEARCH("ERROR",N474)))</formula>
    </cfRule>
  </conditionalFormatting>
  <conditionalFormatting sqref="AE41:AE64">
    <cfRule type="containsText" dxfId="136" priority="137" operator="containsText" text="ERROR">
      <formula>NOT(ISERROR(SEARCH("ERROR",AE41)))</formula>
    </cfRule>
  </conditionalFormatting>
  <conditionalFormatting sqref="AA67:AA68">
    <cfRule type="containsText" dxfId="135" priority="135" operator="containsText" text="ERROR">
      <formula>NOT(ISERROR(SEARCH("ERROR",AA67)))</formula>
    </cfRule>
  </conditionalFormatting>
  <conditionalFormatting sqref="X67:X68">
    <cfRule type="containsText" dxfId="134" priority="136" operator="containsText" text="ERROR">
      <formula>NOT(ISERROR(SEARCH("ERROR",X67)))</formula>
    </cfRule>
  </conditionalFormatting>
  <conditionalFormatting sqref="AA215">
    <cfRule type="containsText" dxfId="133" priority="127" operator="containsText" text="ERROR">
      <formula>NOT(ISERROR(SEARCH("ERROR",AA215)))</formula>
    </cfRule>
  </conditionalFormatting>
  <conditionalFormatting sqref="AA104">
    <cfRule type="containsText" dxfId="132" priority="133" operator="containsText" text="ERROR">
      <formula>NOT(ISERROR(SEARCH("ERROR",AA104)))</formula>
    </cfRule>
  </conditionalFormatting>
  <conditionalFormatting sqref="X104">
    <cfRule type="containsText" dxfId="131" priority="134" operator="containsText" text="ERROR">
      <formula>NOT(ISERROR(SEARCH("ERROR",X104)))</formula>
    </cfRule>
  </conditionalFormatting>
  <conditionalFormatting sqref="X252">
    <cfRule type="containsText" dxfId="130" priority="126" operator="containsText" text="ERROR">
      <formula>NOT(ISERROR(SEARCH("ERROR",X252)))</formula>
    </cfRule>
  </conditionalFormatting>
  <conditionalFormatting sqref="AA141">
    <cfRule type="containsText" dxfId="129" priority="131" operator="containsText" text="ERROR">
      <formula>NOT(ISERROR(SEARCH("ERROR",AA141)))</formula>
    </cfRule>
  </conditionalFormatting>
  <conditionalFormatting sqref="X141">
    <cfRule type="containsText" dxfId="128" priority="132" operator="containsText" text="ERROR">
      <formula>NOT(ISERROR(SEARCH("ERROR",X141)))</formula>
    </cfRule>
  </conditionalFormatting>
  <conditionalFormatting sqref="AA178">
    <cfRule type="containsText" dxfId="127" priority="129" operator="containsText" text="ERROR">
      <formula>NOT(ISERROR(SEARCH("ERROR",AA178)))</formula>
    </cfRule>
  </conditionalFormatting>
  <conditionalFormatting sqref="X178">
    <cfRule type="containsText" dxfId="126" priority="130" operator="containsText" text="ERROR">
      <formula>NOT(ISERROR(SEARCH("ERROR",X178)))</formula>
    </cfRule>
  </conditionalFormatting>
  <conditionalFormatting sqref="AA289">
    <cfRule type="containsText" dxfId="125" priority="123" operator="containsText" text="ERROR">
      <formula>NOT(ISERROR(SEARCH("ERROR",AA289)))</formula>
    </cfRule>
  </conditionalFormatting>
  <conditionalFormatting sqref="X215">
    <cfRule type="containsText" dxfId="124" priority="128" operator="containsText" text="ERROR">
      <formula>NOT(ISERROR(SEARCH("ERROR",X215)))</formula>
    </cfRule>
  </conditionalFormatting>
  <conditionalFormatting sqref="X326">
    <cfRule type="containsText" dxfId="123" priority="122" operator="containsText" text="ERROR">
      <formula>NOT(ISERROR(SEARCH("ERROR",X326)))</formula>
    </cfRule>
  </conditionalFormatting>
  <conditionalFormatting sqref="AA252">
    <cfRule type="containsText" dxfId="122" priority="125" operator="containsText" text="ERROR">
      <formula>NOT(ISERROR(SEARCH("ERROR",AA252)))</formula>
    </cfRule>
  </conditionalFormatting>
  <conditionalFormatting sqref="X289">
    <cfRule type="containsText" dxfId="121" priority="124" operator="containsText" text="ERROR">
      <formula>NOT(ISERROR(SEARCH("ERROR",X289)))</formula>
    </cfRule>
  </conditionalFormatting>
  <conditionalFormatting sqref="AA363">
    <cfRule type="containsText" dxfId="120" priority="119" operator="containsText" text="ERROR">
      <formula>NOT(ISERROR(SEARCH("ERROR",AA363)))</formula>
    </cfRule>
  </conditionalFormatting>
  <conditionalFormatting sqref="AA326">
    <cfRule type="containsText" dxfId="119" priority="121" operator="containsText" text="ERROR">
      <formula>NOT(ISERROR(SEARCH("ERROR",AA326)))</formula>
    </cfRule>
  </conditionalFormatting>
  <conditionalFormatting sqref="X400">
    <cfRule type="containsText" dxfId="118" priority="118" operator="containsText" text="ERROR">
      <formula>NOT(ISERROR(SEARCH("ERROR",X400)))</formula>
    </cfRule>
  </conditionalFormatting>
  <conditionalFormatting sqref="X363">
    <cfRule type="containsText" dxfId="117" priority="120" operator="containsText" text="ERROR">
      <formula>NOT(ISERROR(SEARCH("ERROR",X363)))</formula>
    </cfRule>
  </conditionalFormatting>
  <conditionalFormatting sqref="AA400">
    <cfRule type="containsText" dxfId="116" priority="117" operator="containsText" text="ERROR">
      <formula>NOT(ISERROR(SEARCH("ERROR",AA400)))</formula>
    </cfRule>
  </conditionalFormatting>
  <conditionalFormatting sqref="AA437">
    <cfRule type="containsText" dxfId="115" priority="115" operator="containsText" text="ERROR">
      <formula>NOT(ISERROR(SEARCH("ERROR",AA437)))</formula>
    </cfRule>
  </conditionalFormatting>
  <conditionalFormatting sqref="X437">
    <cfRule type="containsText" dxfId="114" priority="116" operator="containsText" text="ERROR">
      <formula>NOT(ISERROR(SEARCH("ERROR",X437)))</formula>
    </cfRule>
  </conditionalFormatting>
  <conditionalFormatting sqref="X474">
    <cfRule type="containsText" dxfId="113" priority="114" operator="containsText" text="ERROR">
      <formula>NOT(ISERROR(SEARCH("ERROR",X474)))</formula>
    </cfRule>
  </conditionalFormatting>
  <conditionalFormatting sqref="AA474">
    <cfRule type="containsText" dxfId="112" priority="113" operator="containsText" text="ERROR">
      <formula>NOT(ISERROR(SEARCH("ERROR",AA474)))</formula>
    </cfRule>
  </conditionalFormatting>
  <conditionalFormatting sqref="K78:K101">
    <cfRule type="containsText" dxfId="111" priority="112" operator="containsText" text="ERROR">
      <formula>NOT(ISERROR(SEARCH("ERROR",K78)))</formula>
    </cfRule>
  </conditionalFormatting>
  <conditionalFormatting sqref="K115:K138">
    <cfRule type="containsText" dxfId="110" priority="111" operator="containsText" text="ERROR">
      <formula>NOT(ISERROR(SEARCH("ERROR",K115)))</formula>
    </cfRule>
  </conditionalFormatting>
  <conditionalFormatting sqref="K152:K175">
    <cfRule type="containsText" dxfId="109" priority="110" operator="containsText" text="ERROR">
      <formula>NOT(ISERROR(SEARCH("ERROR",K152)))</formula>
    </cfRule>
  </conditionalFormatting>
  <conditionalFormatting sqref="K189:K212">
    <cfRule type="containsText" dxfId="108" priority="109" operator="containsText" text="ERROR">
      <formula>NOT(ISERROR(SEARCH("ERROR",K189)))</formula>
    </cfRule>
  </conditionalFormatting>
  <conditionalFormatting sqref="K226:K249">
    <cfRule type="containsText" dxfId="107" priority="108" operator="containsText" text="ERROR">
      <formula>NOT(ISERROR(SEARCH("ERROR",K226)))</formula>
    </cfRule>
  </conditionalFormatting>
  <conditionalFormatting sqref="K263:K286">
    <cfRule type="containsText" dxfId="106" priority="107" operator="containsText" text="ERROR">
      <formula>NOT(ISERROR(SEARCH("ERROR",K263)))</formula>
    </cfRule>
  </conditionalFormatting>
  <conditionalFormatting sqref="K300:K323">
    <cfRule type="containsText" dxfId="105" priority="106" operator="containsText" text="ERROR">
      <formula>NOT(ISERROR(SEARCH("ERROR",K300)))</formula>
    </cfRule>
  </conditionalFormatting>
  <conditionalFormatting sqref="K337:K360">
    <cfRule type="containsText" dxfId="104" priority="105" operator="containsText" text="ERROR">
      <formula>NOT(ISERROR(SEARCH("ERROR",K337)))</formula>
    </cfRule>
  </conditionalFormatting>
  <conditionalFormatting sqref="K374:K397">
    <cfRule type="containsText" dxfId="103" priority="104" operator="containsText" text="ERROR">
      <formula>NOT(ISERROR(SEARCH("ERROR",K374)))</formula>
    </cfRule>
  </conditionalFormatting>
  <conditionalFormatting sqref="K411:K434">
    <cfRule type="containsText" dxfId="102" priority="103" operator="containsText" text="ERROR">
      <formula>NOT(ISERROR(SEARCH("ERROR",K411)))</formula>
    </cfRule>
  </conditionalFormatting>
  <conditionalFormatting sqref="K448:K471">
    <cfRule type="containsText" dxfId="101" priority="102" operator="containsText" text="ERROR">
      <formula>NOT(ISERROR(SEARCH("ERROR",K448)))</formula>
    </cfRule>
  </conditionalFormatting>
  <conditionalFormatting sqref="U78:U101">
    <cfRule type="containsText" dxfId="100" priority="101" operator="containsText" text="ERROR">
      <formula>NOT(ISERROR(SEARCH("ERROR",U78)))</formula>
    </cfRule>
  </conditionalFormatting>
  <conditionalFormatting sqref="U115:U138">
    <cfRule type="containsText" dxfId="99" priority="100" operator="containsText" text="ERROR">
      <formula>NOT(ISERROR(SEARCH("ERROR",U115)))</formula>
    </cfRule>
  </conditionalFormatting>
  <conditionalFormatting sqref="U152:U175">
    <cfRule type="containsText" dxfId="98" priority="99" operator="containsText" text="ERROR">
      <formula>NOT(ISERROR(SEARCH("ERROR",U152)))</formula>
    </cfRule>
  </conditionalFormatting>
  <conditionalFormatting sqref="U189:U212">
    <cfRule type="containsText" dxfId="97" priority="98" operator="containsText" text="ERROR">
      <formula>NOT(ISERROR(SEARCH("ERROR",U189)))</formula>
    </cfRule>
  </conditionalFormatting>
  <conditionalFormatting sqref="U226:U249">
    <cfRule type="containsText" dxfId="96" priority="97" operator="containsText" text="ERROR">
      <formula>NOT(ISERROR(SEARCH("ERROR",U226)))</formula>
    </cfRule>
  </conditionalFormatting>
  <conditionalFormatting sqref="U263:U286">
    <cfRule type="containsText" dxfId="95" priority="96" operator="containsText" text="ERROR">
      <formula>NOT(ISERROR(SEARCH("ERROR",U263)))</formula>
    </cfRule>
  </conditionalFormatting>
  <conditionalFormatting sqref="U300:U323">
    <cfRule type="containsText" dxfId="94" priority="95" operator="containsText" text="ERROR">
      <formula>NOT(ISERROR(SEARCH("ERROR",U300)))</formula>
    </cfRule>
  </conditionalFormatting>
  <conditionalFormatting sqref="U337:U360">
    <cfRule type="containsText" dxfId="93" priority="94" operator="containsText" text="ERROR">
      <formula>NOT(ISERROR(SEARCH("ERROR",U337)))</formula>
    </cfRule>
  </conditionalFormatting>
  <conditionalFormatting sqref="U374:U397">
    <cfRule type="containsText" dxfId="92" priority="93" operator="containsText" text="ERROR">
      <formula>NOT(ISERROR(SEARCH("ERROR",U374)))</formula>
    </cfRule>
  </conditionalFormatting>
  <conditionalFormatting sqref="U411:U434">
    <cfRule type="containsText" dxfId="91" priority="92" operator="containsText" text="ERROR">
      <formula>NOT(ISERROR(SEARCH("ERROR",U411)))</formula>
    </cfRule>
  </conditionalFormatting>
  <conditionalFormatting sqref="U448:U471">
    <cfRule type="containsText" dxfId="90" priority="91" operator="containsText" text="ERROR">
      <formula>NOT(ISERROR(SEARCH("ERROR",U448)))</formula>
    </cfRule>
  </conditionalFormatting>
  <conditionalFormatting sqref="AE78:AE101">
    <cfRule type="containsText" dxfId="89" priority="90" operator="containsText" text="ERROR">
      <formula>NOT(ISERROR(SEARCH("ERROR",AE78)))</formula>
    </cfRule>
  </conditionalFormatting>
  <conditionalFormatting sqref="AE115:AE138">
    <cfRule type="containsText" dxfId="88" priority="89" operator="containsText" text="ERROR">
      <formula>NOT(ISERROR(SEARCH("ERROR",AE115)))</formula>
    </cfRule>
  </conditionalFormatting>
  <conditionalFormatting sqref="AE152:AE175">
    <cfRule type="containsText" dxfId="87" priority="88" operator="containsText" text="ERROR">
      <formula>NOT(ISERROR(SEARCH("ERROR",AE152)))</formula>
    </cfRule>
  </conditionalFormatting>
  <conditionalFormatting sqref="AE189:AE212">
    <cfRule type="containsText" dxfId="86" priority="87" operator="containsText" text="ERROR">
      <formula>NOT(ISERROR(SEARCH("ERROR",AE189)))</formula>
    </cfRule>
  </conditionalFormatting>
  <conditionalFormatting sqref="AE226:AE249">
    <cfRule type="containsText" dxfId="85" priority="86" operator="containsText" text="ERROR">
      <formula>NOT(ISERROR(SEARCH("ERROR",AE226)))</formula>
    </cfRule>
  </conditionalFormatting>
  <conditionalFormatting sqref="AE263:AE286">
    <cfRule type="containsText" dxfId="84" priority="85" operator="containsText" text="ERROR">
      <formula>NOT(ISERROR(SEARCH("ERROR",AE263)))</formula>
    </cfRule>
  </conditionalFormatting>
  <conditionalFormatting sqref="AE300:AE323">
    <cfRule type="containsText" dxfId="83" priority="84" operator="containsText" text="ERROR">
      <formula>NOT(ISERROR(SEARCH("ERROR",AE300)))</formula>
    </cfRule>
  </conditionalFormatting>
  <conditionalFormatting sqref="AE337:AE360">
    <cfRule type="containsText" dxfId="82" priority="83" operator="containsText" text="ERROR">
      <formula>NOT(ISERROR(SEARCH("ERROR",AE337)))</formula>
    </cfRule>
  </conditionalFormatting>
  <conditionalFormatting sqref="AE374:AE397">
    <cfRule type="containsText" dxfId="81" priority="82" operator="containsText" text="ERROR">
      <formula>NOT(ISERROR(SEARCH("ERROR",AE374)))</formula>
    </cfRule>
  </conditionalFormatting>
  <conditionalFormatting sqref="AE411:AE434">
    <cfRule type="containsText" dxfId="80" priority="81" operator="containsText" text="ERROR">
      <formula>NOT(ISERROR(SEARCH("ERROR",AE411)))</formula>
    </cfRule>
  </conditionalFormatting>
  <conditionalFormatting sqref="AE448:AE471">
    <cfRule type="containsText" dxfId="79" priority="80" operator="containsText" text="ERROR">
      <formula>NOT(ISERROR(SEARCH("ERROR",AE448)))</formula>
    </cfRule>
  </conditionalFormatting>
  <conditionalFormatting sqref="S68">
    <cfRule type="containsText" dxfId="78" priority="79" operator="containsText" text="ERROR">
      <formula>NOT(ISERROR(SEARCH("ERROR",S68)))</formula>
    </cfRule>
  </conditionalFormatting>
  <conditionalFormatting sqref="R68">
    <cfRule type="containsText" dxfId="77" priority="78" operator="containsText" text="ERROR">
      <formula>NOT(ISERROR(SEARCH("ERROR",R68)))</formula>
    </cfRule>
  </conditionalFormatting>
  <conditionalFormatting sqref="Q105">
    <cfRule type="containsText" dxfId="76" priority="75" operator="containsText" text="ERROR">
      <formula>NOT(ISERROR(SEARCH("ERROR",Q105)))</formula>
    </cfRule>
  </conditionalFormatting>
  <conditionalFormatting sqref="G105:H105">
    <cfRule type="containsText" dxfId="75" priority="77" operator="containsText" text="ERROR">
      <formula>NOT(ISERROR(SEARCH("ERROR",G105)))</formula>
    </cfRule>
  </conditionalFormatting>
  <conditionalFormatting sqref="N105">
    <cfRule type="containsText" dxfId="74" priority="76" operator="containsText" text="ERROR">
      <formula>NOT(ISERROR(SEARCH("ERROR",N105)))</formula>
    </cfRule>
  </conditionalFormatting>
  <conditionalFormatting sqref="AA105">
    <cfRule type="containsText" dxfId="73" priority="73" operator="containsText" text="ERROR">
      <formula>NOT(ISERROR(SEARCH("ERROR",AA105)))</formula>
    </cfRule>
  </conditionalFormatting>
  <conditionalFormatting sqref="X105">
    <cfRule type="containsText" dxfId="72" priority="74" operator="containsText" text="ERROR">
      <formula>NOT(ISERROR(SEARCH("ERROR",X105)))</formula>
    </cfRule>
  </conditionalFormatting>
  <conditionalFormatting sqref="S105">
    <cfRule type="containsText" dxfId="71" priority="72" operator="containsText" text="ERROR">
      <formula>NOT(ISERROR(SEARCH("ERROR",S105)))</formula>
    </cfRule>
  </conditionalFormatting>
  <conditionalFormatting sqref="R105">
    <cfRule type="containsText" dxfId="70" priority="71" operator="containsText" text="ERROR">
      <formula>NOT(ISERROR(SEARCH("ERROR",R105)))</formula>
    </cfRule>
  </conditionalFormatting>
  <conditionalFormatting sqref="Q142">
    <cfRule type="containsText" dxfId="69" priority="68" operator="containsText" text="ERROR">
      <formula>NOT(ISERROR(SEARCH("ERROR",Q142)))</formula>
    </cfRule>
  </conditionalFormatting>
  <conditionalFormatting sqref="G142:H142">
    <cfRule type="containsText" dxfId="68" priority="70" operator="containsText" text="ERROR">
      <formula>NOT(ISERROR(SEARCH("ERROR",G142)))</formula>
    </cfRule>
  </conditionalFormatting>
  <conditionalFormatting sqref="N142">
    <cfRule type="containsText" dxfId="67" priority="69" operator="containsText" text="ERROR">
      <formula>NOT(ISERROR(SEARCH("ERROR",N142)))</formula>
    </cfRule>
  </conditionalFormatting>
  <conditionalFormatting sqref="AA142">
    <cfRule type="containsText" dxfId="66" priority="66" operator="containsText" text="ERROR">
      <formula>NOT(ISERROR(SEARCH("ERROR",AA142)))</formula>
    </cfRule>
  </conditionalFormatting>
  <conditionalFormatting sqref="X142">
    <cfRule type="containsText" dxfId="65" priority="67" operator="containsText" text="ERROR">
      <formula>NOT(ISERROR(SEARCH("ERROR",X142)))</formula>
    </cfRule>
  </conditionalFormatting>
  <conditionalFormatting sqref="S142">
    <cfRule type="containsText" dxfId="64" priority="65" operator="containsText" text="ERROR">
      <formula>NOT(ISERROR(SEARCH("ERROR",S142)))</formula>
    </cfRule>
  </conditionalFormatting>
  <conditionalFormatting sqref="R142">
    <cfRule type="containsText" dxfId="63" priority="64" operator="containsText" text="ERROR">
      <formula>NOT(ISERROR(SEARCH("ERROR",R142)))</formula>
    </cfRule>
  </conditionalFormatting>
  <conditionalFormatting sqref="Q179">
    <cfRule type="containsText" dxfId="62" priority="61" operator="containsText" text="ERROR">
      <formula>NOT(ISERROR(SEARCH("ERROR",Q179)))</formula>
    </cfRule>
  </conditionalFormatting>
  <conditionalFormatting sqref="G179:H179">
    <cfRule type="containsText" dxfId="61" priority="63" operator="containsText" text="ERROR">
      <formula>NOT(ISERROR(SEARCH("ERROR",G179)))</formula>
    </cfRule>
  </conditionalFormatting>
  <conditionalFormatting sqref="N179">
    <cfRule type="containsText" dxfId="60" priority="62" operator="containsText" text="ERROR">
      <formula>NOT(ISERROR(SEARCH("ERROR",N179)))</formula>
    </cfRule>
  </conditionalFormatting>
  <conditionalFormatting sqref="AA179">
    <cfRule type="containsText" dxfId="59" priority="59" operator="containsText" text="ERROR">
      <formula>NOT(ISERROR(SEARCH("ERROR",AA179)))</formula>
    </cfRule>
  </conditionalFormatting>
  <conditionalFormatting sqref="X179">
    <cfRule type="containsText" dxfId="58" priority="60" operator="containsText" text="ERROR">
      <formula>NOT(ISERROR(SEARCH("ERROR",X179)))</formula>
    </cfRule>
  </conditionalFormatting>
  <conditionalFormatting sqref="S179">
    <cfRule type="containsText" dxfId="57" priority="58" operator="containsText" text="ERROR">
      <formula>NOT(ISERROR(SEARCH("ERROR",S179)))</formula>
    </cfRule>
  </conditionalFormatting>
  <conditionalFormatting sqref="R179">
    <cfRule type="containsText" dxfId="56" priority="57" operator="containsText" text="ERROR">
      <formula>NOT(ISERROR(SEARCH("ERROR",R179)))</formula>
    </cfRule>
  </conditionalFormatting>
  <conditionalFormatting sqref="Q216">
    <cfRule type="containsText" dxfId="55" priority="54" operator="containsText" text="ERROR">
      <formula>NOT(ISERROR(SEARCH("ERROR",Q216)))</formula>
    </cfRule>
  </conditionalFormatting>
  <conditionalFormatting sqref="G216:H216">
    <cfRule type="containsText" dxfId="54" priority="56" operator="containsText" text="ERROR">
      <formula>NOT(ISERROR(SEARCH("ERROR",G216)))</formula>
    </cfRule>
  </conditionalFormatting>
  <conditionalFormatting sqref="N216">
    <cfRule type="containsText" dxfId="53" priority="55" operator="containsText" text="ERROR">
      <formula>NOT(ISERROR(SEARCH("ERROR",N216)))</formula>
    </cfRule>
  </conditionalFormatting>
  <conditionalFormatting sqref="AA216">
    <cfRule type="containsText" dxfId="52" priority="52" operator="containsText" text="ERROR">
      <formula>NOT(ISERROR(SEARCH("ERROR",AA216)))</formula>
    </cfRule>
  </conditionalFormatting>
  <conditionalFormatting sqref="X216">
    <cfRule type="containsText" dxfId="51" priority="53" operator="containsText" text="ERROR">
      <formula>NOT(ISERROR(SEARCH("ERROR",X216)))</formula>
    </cfRule>
  </conditionalFormatting>
  <conditionalFormatting sqref="S216">
    <cfRule type="containsText" dxfId="50" priority="51" operator="containsText" text="ERROR">
      <formula>NOT(ISERROR(SEARCH("ERROR",S216)))</formula>
    </cfRule>
  </conditionalFormatting>
  <conditionalFormatting sqref="R216">
    <cfRule type="containsText" dxfId="49" priority="50" operator="containsText" text="ERROR">
      <formula>NOT(ISERROR(SEARCH("ERROR",R216)))</formula>
    </cfRule>
  </conditionalFormatting>
  <conditionalFormatting sqref="Q253">
    <cfRule type="containsText" dxfId="48" priority="47" operator="containsText" text="ERROR">
      <formula>NOT(ISERROR(SEARCH("ERROR",Q253)))</formula>
    </cfRule>
  </conditionalFormatting>
  <conditionalFormatting sqref="G253:H253">
    <cfRule type="containsText" dxfId="47" priority="49" operator="containsText" text="ERROR">
      <formula>NOT(ISERROR(SEARCH("ERROR",G253)))</formula>
    </cfRule>
  </conditionalFormatting>
  <conditionalFormatting sqref="N253">
    <cfRule type="containsText" dxfId="46" priority="48" operator="containsText" text="ERROR">
      <formula>NOT(ISERROR(SEARCH("ERROR",N253)))</formula>
    </cfRule>
  </conditionalFormatting>
  <conditionalFormatting sqref="AA253">
    <cfRule type="containsText" dxfId="45" priority="45" operator="containsText" text="ERROR">
      <formula>NOT(ISERROR(SEARCH("ERROR",AA253)))</formula>
    </cfRule>
  </conditionalFormatting>
  <conditionalFormatting sqref="X253">
    <cfRule type="containsText" dxfId="44" priority="46" operator="containsText" text="ERROR">
      <formula>NOT(ISERROR(SEARCH("ERROR",X253)))</formula>
    </cfRule>
  </conditionalFormatting>
  <conditionalFormatting sqref="S253">
    <cfRule type="containsText" dxfId="43" priority="44" operator="containsText" text="ERROR">
      <formula>NOT(ISERROR(SEARCH("ERROR",S253)))</formula>
    </cfRule>
  </conditionalFormatting>
  <conditionalFormatting sqref="R253">
    <cfRule type="containsText" dxfId="42" priority="43" operator="containsText" text="ERROR">
      <formula>NOT(ISERROR(SEARCH("ERROR",R253)))</formula>
    </cfRule>
  </conditionalFormatting>
  <conditionalFormatting sqref="Q290">
    <cfRule type="containsText" dxfId="41" priority="40" operator="containsText" text="ERROR">
      <formula>NOT(ISERROR(SEARCH("ERROR",Q290)))</formula>
    </cfRule>
  </conditionalFormatting>
  <conditionalFormatting sqref="G290:H290">
    <cfRule type="containsText" dxfId="40" priority="42" operator="containsText" text="ERROR">
      <formula>NOT(ISERROR(SEARCH("ERROR",G290)))</formula>
    </cfRule>
  </conditionalFormatting>
  <conditionalFormatting sqref="N290">
    <cfRule type="containsText" dxfId="39" priority="41" operator="containsText" text="ERROR">
      <formula>NOT(ISERROR(SEARCH("ERROR",N290)))</formula>
    </cfRule>
  </conditionalFormatting>
  <conditionalFormatting sqref="AA290">
    <cfRule type="containsText" dxfId="38" priority="38" operator="containsText" text="ERROR">
      <formula>NOT(ISERROR(SEARCH("ERROR",AA290)))</formula>
    </cfRule>
  </conditionalFormatting>
  <conditionalFormatting sqref="X290">
    <cfRule type="containsText" dxfId="37" priority="39" operator="containsText" text="ERROR">
      <formula>NOT(ISERROR(SEARCH("ERROR",X290)))</formula>
    </cfRule>
  </conditionalFormatting>
  <conditionalFormatting sqref="S290">
    <cfRule type="containsText" dxfId="36" priority="37" operator="containsText" text="ERROR">
      <formula>NOT(ISERROR(SEARCH("ERROR",S290)))</formula>
    </cfRule>
  </conditionalFormatting>
  <conditionalFormatting sqref="R290">
    <cfRule type="containsText" dxfId="35" priority="36" operator="containsText" text="ERROR">
      <formula>NOT(ISERROR(SEARCH("ERROR",R290)))</formula>
    </cfRule>
  </conditionalFormatting>
  <conditionalFormatting sqref="Q327">
    <cfRule type="containsText" dxfId="34" priority="33" operator="containsText" text="ERROR">
      <formula>NOT(ISERROR(SEARCH("ERROR",Q327)))</formula>
    </cfRule>
  </conditionalFormatting>
  <conditionalFormatting sqref="G327:H327">
    <cfRule type="containsText" dxfId="33" priority="35" operator="containsText" text="ERROR">
      <formula>NOT(ISERROR(SEARCH("ERROR",G327)))</formula>
    </cfRule>
  </conditionalFormatting>
  <conditionalFormatting sqref="N327">
    <cfRule type="containsText" dxfId="32" priority="34" operator="containsText" text="ERROR">
      <formula>NOT(ISERROR(SEARCH("ERROR",N327)))</formula>
    </cfRule>
  </conditionalFormatting>
  <conditionalFormatting sqref="AA327">
    <cfRule type="containsText" dxfId="31" priority="31" operator="containsText" text="ERROR">
      <formula>NOT(ISERROR(SEARCH("ERROR",AA327)))</formula>
    </cfRule>
  </conditionalFormatting>
  <conditionalFormatting sqref="X327">
    <cfRule type="containsText" dxfId="30" priority="32" operator="containsText" text="ERROR">
      <formula>NOT(ISERROR(SEARCH("ERROR",X327)))</formula>
    </cfRule>
  </conditionalFormatting>
  <conditionalFormatting sqref="S327">
    <cfRule type="containsText" dxfId="29" priority="30" operator="containsText" text="ERROR">
      <formula>NOT(ISERROR(SEARCH("ERROR",S327)))</formula>
    </cfRule>
  </conditionalFormatting>
  <conditionalFormatting sqref="R327">
    <cfRule type="containsText" dxfId="28" priority="29" operator="containsText" text="ERROR">
      <formula>NOT(ISERROR(SEARCH("ERROR",R327)))</formula>
    </cfRule>
  </conditionalFormatting>
  <conditionalFormatting sqref="Q364">
    <cfRule type="containsText" dxfId="27" priority="26" operator="containsText" text="ERROR">
      <formula>NOT(ISERROR(SEARCH("ERROR",Q364)))</formula>
    </cfRule>
  </conditionalFormatting>
  <conditionalFormatting sqref="G364:H364">
    <cfRule type="containsText" dxfId="26" priority="28" operator="containsText" text="ERROR">
      <formula>NOT(ISERROR(SEARCH("ERROR",G364)))</formula>
    </cfRule>
  </conditionalFormatting>
  <conditionalFormatting sqref="N364">
    <cfRule type="containsText" dxfId="25" priority="27" operator="containsText" text="ERROR">
      <formula>NOT(ISERROR(SEARCH("ERROR",N364)))</formula>
    </cfRule>
  </conditionalFormatting>
  <conditionalFormatting sqref="AA364">
    <cfRule type="containsText" dxfId="24" priority="24" operator="containsText" text="ERROR">
      <formula>NOT(ISERROR(SEARCH("ERROR",AA364)))</formula>
    </cfRule>
  </conditionalFormatting>
  <conditionalFormatting sqref="X364">
    <cfRule type="containsText" dxfId="23" priority="25" operator="containsText" text="ERROR">
      <formula>NOT(ISERROR(SEARCH("ERROR",X364)))</formula>
    </cfRule>
  </conditionalFormatting>
  <conditionalFormatting sqref="S364">
    <cfRule type="containsText" dxfId="22" priority="23" operator="containsText" text="ERROR">
      <formula>NOT(ISERROR(SEARCH("ERROR",S364)))</formula>
    </cfRule>
  </conditionalFormatting>
  <conditionalFormatting sqref="R364">
    <cfRule type="containsText" dxfId="21" priority="22" operator="containsText" text="ERROR">
      <formula>NOT(ISERROR(SEARCH("ERROR",R364)))</formula>
    </cfRule>
  </conditionalFormatting>
  <conditionalFormatting sqref="Q401">
    <cfRule type="containsText" dxfId="20" priority="19" operator="containsText" text="ERROR">
      <formula>NOT(ISERROR(SEARCH("ERROR",Q401)))</formula>
    </cfRule>
  </conditionalFormatting>
  <conditionalFormatting sqref="G401:H401">
    <cfRule type="containsText" dxfId="19" priority="21" operator="containsText" text="ERROR">
      <formula>NOT(ISERROR(SEARCH("ERROR",G401)))</formula>
    </cfRule>
  </conditionalFormatting>
  <conditionalFormatting sqref="N401">
    <cfRule type="containsText" dxfId="18" priority="20" operator="containsText" text="ERROR">
      <formula>NOT(ISERROR(SEARCH("ERROR",N401)))</formula>
    </cfRule>
  </conditionalFormatting>
  <conditionalFormatting sqref="AA401">
    <cfRule type="containsText" dxfId="17" priority="17" operator="containsText" text="ERROR">
      <formula>NOT(ISERROR(SEARCH("ERROR",AA401)))</formula>
    </cfRule>
  </conditionalFormatting>
  <conditionalFormatting sqref="X401">
    <cfRule type="containsText" dxfId="16" priority="18" operator="containsText" text="ERROR">
      <formula>NOT(ISERROR(SEARCH("ERROR",X401)))</formula>
    </cfRule>
  </conditionalFormatting>
  <conditionalFormatting sqref="S401">
    <cfRule type="containsText" dxfId="15" priority="16" operator="containsText" text="ERROR">
      <formula>NOT(ISERROR(SEARCH("ERROR",S401)))</formula>
    </cfRule>
  </conditionalFormatting>
  <conditionalFormatting sqref="R401">
    <cfRule type="containsText" dxfId="14" priority="15" operator="containsText" text="ERROR">
      <formula>NOT(ISERROR(SEARCH("ERROR",R401)))</formula>
    </cfRule>
  </conditionalFormatting>
  <conditionalFormatting sqref="Q438">
    <cfRule type="containsText" dxfId="13" priority="12" operator="containsText" text="ERROR">
      <formula>NOT(ISERROR(SEARCH("ERROR",Q438)))</formula>
    </cfRule>
  </conditionalFormatting>
  <conditionalFormatting sqref="G438:H438">
    <cfRule type="containsText" dxfId="12" priority="14" operator="containsText" text="ERROR">
      <formula>NOT(ISERROR(SEARCH("ERROR",G438)))</formula>
    </cfRule>
  </conditionalFormatting>
  <conditionalFormatting sqref="N438">
    <cfRule type="containsText" dxfId="11" priority="13" operator="containsText" text="ERROR">
      <formula>NOT(ISERROR(SEARCH("ERROR",N438)))</formula>
    </cfRule>
  </conditionalFormatting>
  <conditionalFormatting sqref="AA438">
    <cfRule type="containsText" dxfId="10" priority="10" operator="containsText" text="ERROR">
      <formula>NOT(ISERROR(SEARCH("ERROR",AA438)))</formula>
    </cfRule>
  </conditionalFormatting>
  <conditionalFormatting sqref="X438">
    <cfRule type="containsText" dxfId="9" priority="11" operator="containsText" text="ERROR">
      <formula>NOT(ISERROR(SEARCH("ERROR",X438)))</formula>
    </cfRule>
  </conditionalFormatting>
  <conditionalFormatting sqref="S438">
    <cfRule type="containsText" dxfId="8" priority="9" operator="containsText" text="ERROR">
      <formula>NOT(ISERROR(SEARCH("ERROR",S438)))</formula>
    </cfRule>
  </conditionalFormatting>
  <conditionalFormatting sqref="R438">
    <cfRule type="containsText" dxfId="7" priority="8" operator="containsText" text="ERROR">
      <formula>NOT(ISERROR(SEARCH("ERROR",R438)))</formula>
    </cfRule>
  </conditionalFormatting>
  <conditionalFormatting sqref="Q475">
    <cfRule type="containsText" dxfId="6" priority="5" operator="containsText" text="ERROR">
      <formula>NOT(ISERROR(SEARCH("ERROR",Q475)))</formula>
    </cfRule>
  </conditionalFormatting>
  <conditionalFormatting sqref="G475:H475">
    <cfRule type="containsText" dxfId="5" priority="7" operator="containsText" text="ERROR">
      <formula>NOT(ISERROR(SEARCH("ERROR",G475)))</formula>
    </cfRule>
  </conditionalFormatting>
  <conditionalFormatting sqref="N475">
    <cfRule type="containsText" dxfId="4" priority="6" operator="containsText" text="ERROR">
      <formula>NOT(ISERROR(SEARCH("ERROR",N475)))</formula>
    </cfRule>
  </conditionalFormatting>
  <conditionalFormatting sqref="AA475">
    <cfRule type="containsText" dxfId="3" priority="3" operator="containsText" text="ERROR">
      <formula>NOT(ISERROR(SEARCH("ERROR",AA475)))</formula>
    </cfRule>
  </conditionalFormatting>
  <conditionalFormatting sqref="X475">
    <cfRule type="containsText" dxfId="2" priority="4" operator="containsText" text="ERROR">
      <formula>NOT(ISERROR(SEARCH("ERROR",X475)))</formula>
    </cfRule>
  </conditionalFormatting>
  <conditionalFormatting sqref="S475">
    <cfRule type="containsText" dxfId="1" priority="2" operator="containsText" text="ERROR">
      <formula>NOT(ISERROR(SEARCH("ERROR",S475)))</formula>
    </cfRule>
  </conditionalFormatting>
  <conditionalFormatting sqref="R475">
    <cfRule type="containsText" dxfId="0" priority="1" operator="containsText" text="ERROR">
      <formula>NOT(ISERROR(SEARCH("ERROR",R475)))</formula>
    </cfRule>
  </conditionalFormatting>
  <pageMargins left="0.75" right="0.75" top="1" bottom="1" header="0.5" footer="0.5"/>
  <pageSetup paperSize="9" scale="28" fitToHeight="0" orientation="landscape" r:id="rId1"/>
  <headerFooter alignWithMargins="0"/>
  <rowBreaks count="5" manualBreakCount="5">
    <brk id="107" max="16383" man="1"/>
    <brk id="181" max="16383" man="1"/>
    <brk id="255" max="16383" man="1"/>
    <brk id="329" max="16383" man="1"/>
    <brk id="403"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5" tint="-0.249977111117893"/>
  </sheetPr>
  <dimension ref="A1"/>
  <sheetViews>
    <sheetView showGridLines="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2:M36"/>
  <sheetViews>
    <sheetView showGridLines="0" workbookViewId="0"/>
  </sheetViews>
  <sheetFormatPr defaultColWidth="8.7109375" defaultRowHeight="10.35" customHeight="1"/>
  <cols>
    <col min="1" max="1" width="3.5703125" style="303" customWidth="1"/>
    <col min="2" max="3" width="3.5703125" style="4" customWidth="1"/>
    <col min="4" max="11" width="15.5703125" style="4" customWidth="1"/>
    <col min="12" max="12" width="3.5703125" style="4" customWidth="1"/>
    <col min="13" max="13" width="3.5703125" style="303" customWidth="1"/>
    <col min="14" max="16384" width="8.7109375" style="5"/>
  </cols>
  <sheetData>
    <row r="2" spans="2:12" ht="13.15" customHeight="1">
      <c r="B2" s="1" t="s">
        <v>132</v>
      </c>
      <c r="L2" s="52" t="s">
        <v>174</v>
      </c>
    </row>
    <row r="3" spans="2:12" ht="13.15" customHeight="1">
      <c r="B3" s="1" t="s">
        <v>366</v>
      </c>
      <c r="L3" s="55" t="s">
        <v>175</v>
      </c>
    </row>
    <row r="5" spans="2:12" ht="13.15" customHeight="1">
      <c r="B5" s="1" t="str">
        <f ca="1">CONCATENATE("&lt;",MID(CELL("filename",$A$1),FIND("]",CELL("filename",$A$1))+1,LEN(CELL("filename",$A$1))),"&gt;")</f>
        <v>&lt;A1_Financials&gt;</v>
      </c>
    </row>
    <row r="6" spans="2:12" ht="13.15" customHeight="1">
      <c r="B6" s="1" t="s">
        <v>68</v>
      </c>
    </row>
    <row r="7" spans="2:12" ht="13.15" customHeight="1">
      <c r="B7" s="1" t="str">
        <f>"As at " &amp;RIGHT(valuation_date,2)&amp;" "&amp;TEXT(DATE(2000,MID(valuation_date,5,2),1),"mmmm")&amp;" "&amp;LEFT(valuation_date,4)</f>
        <v>As at 31 December 2018</v>
      </c>
    </row>
    <row r="8" spans="2:12" ht="10.15" customHeight="1" thickBot="1">
      <c r="B8" s="1"/>
    </row>
    <row r="9" spans="2:12" ht="10.35" customHeight="1">
      <c r="B9" s="12"/>
      <c r="C9" s="13"/>
      <c r="D9" s="13"/>
      <c r="E9" s="13"/>
      <c r="F9" s="13"/>
      <c r="G9" s="13"/>
      <c r="H9" s="13"/>
      <c r="I9" s="13"/>
      <c r="J9" s="13"/>
      <c r="K9" s="13"/>
      <c r="L9" s="14"/>
    </row>
    <row r="10" spans="2:12" ht="10.35" customHeight="1">
      <c r="B10" s="15"/>
      <c r="C10" s="377" t="s">
        <v>306</v>
      </c>
      <c r="D10" s="220"/>
      <c r="E10" s="11"/>
      <c r="F10" s="11"/>
      <c r="G10" s="11"/>
      <c r="H10" s="11"/>
      <c r="I10" s="11"/>
      <c r="J10" s="11"/>
      <c r="K10" s="11"/>
      <c r="L10" s="16"/>
    </row>
    <row r="11" spans="2:12" ht="10.35" customHeight="1">
      <c r="B11" s="15"/>
      <c r="C11" s="221" t="s">
        <v>129</v>
      </c>
      <c r="D11" s="11" t="s">
        <v>373</v>
      </c>
      <c r="E11" s="11"/>
      <c r="F11" s="11"/>
      <c r="G11" s="11"/>
      <c r="H11" s="11"/>
      <c r="I11" s="11"/>
      <c r="J11" s="11"/>
      <c r="K11" s="11"/>
      <c r="L11" s="16"/>
    </row>
    <row r="12" spans="2:12" ht="10.35" customHeight="1">
      <c r="B12" s="15"/>
      <c r="C12" s="221" t="s">
        <v>130</v>
      </c>
      <c r="D12" s="11" t="s">
        <v>316</v>
      </c>
      <c r="E12" s="11"/>
      <c r="F12" s="11"/>
      <c r="G12" s="11"/>
      <c r="H12" s="11"/>
      <c r="I12" s="11"/>
      <c r="J12" s="11"/>
      <c r="K12" s="11"/>
      <c r="L12" s="16"/>
    </row>
    <row r="13" spans="2:12" ht="10.35" customHeight="1">
      <c r="B13" s="15"/>
      <c r="C13" s="221" t="s">
        <v>131</v>
      </c>
      <c r="D13" s="11" t="s">
        <v>312</v>
      </c>
      <c r="E13" s="11"/>
      <c r="F13" s="11"/>
      <c r="G13" s="11"/>
      <c r="H13" s="11"/>
      <c r="I13" s="11"/>
      <c r="J13" s="11"/>
      <c r="K13" s="11"/>
      <c r="L13" s="16"/>
    </row>
    <row r="14" spans="2:12" ht="10.35" customHeight="1">
      <c r="B14" s="15"/>
      <c r="C14" s="11"/>
      <c r="D14" s="222" t="s">
        <v>415</v>
      </c>
      <c r="E14" s="11"/>
      <c r="F14" s="11"/>
      <c r="G14" s="11"/>
      <c r="H14" s="11"/>
      <c r="I14" s="11"/>
      <c r="J14" s="11"/>
      <c r="K14" s="11"/>
      <c r="L14" s="16"/>
    </row>
    <row r="15" spans="2:12" ht="10.35" customHeight="1">
      <c r="B15" s="15"/>
      <c r="C15" s="11"/>
      <c r="D15" s="418" t="s">
        <v>661</v>
      </c>
      <c r="E15" s="11"/>
      <c r="F15" s="11"/>
      <c r="G15" s="11"/>
      <c r="H15" s="11"/>
      <c r="I15" s="11"/>
      <c r="J15" s="11"/>
      <c r="K15" s="11"/>
      <c r="L15" s="16"/>
    </row>
    <row r="16" spans="2:12" ht="10.35" customHeight="1">
      <c r="B16" s="15"/>
      <c r="C16" s="11"/>
      <c r="D16" s="418" t="s">
        <v>317</v>
      </c>
      <c r="E16" s="11"/>
      <c r="F16" s="11"/>
      <c r="G16" s="11"/>
      <c r="H16" s="11"/>
      <c r="I16" s="11"/>
      <c r="J16" s="11"/>
      <c r="K16" s="11"/>
      <c r="L16" s="16"/>
    </row>
    <row r="17" spans="2:12" ht="10.35" customHeight="1">
      <c r="B17" s="15"/>
      <c r="C17" s="11"/>
      <c r="D17" s="418" t="s">
        <v>662</v>
      </c>
      <c r="E17" s="11"/>
      <c r="F17" s="11"/>
      <c r="G17" s="11"/>
      <c r="H17" s="11"/>
      <c r="I17" s="11"/>
      <c r="J17" s="11"/>
      <c r="K17" s="11"/>
      <c r="L17" s="16"/>
    </row>
    <row r="18" spans="2:12" ht="10.35" customHeight="1">
      <c r="B18" s="15"/>
      <c r="C18" s="11"/>
      <c r="D18" s="11"/>
      <c r="E18" s="11"/>
      <c r="F18" s="11"/>
      <c r="G18" s="11"/>
      <c r="H18" s="11"/>
      <c r="I18" s="11"/>
      <c r="J18" s="11"/>
      <c r="K18" s="11"/>
      <c r="L18" s="16"/>
    </row>
    <row r="19" spans="2:12" ht="10.35" customHeight="1">
      <c r="B19" s="15"/>
      <c r="C19" s="189">
        <v>1</v>
      </c>
      <c r="D19" s="168" t="s">
        <v>377</v>
      </c>
      <c r="E19" s="167"/>
      <c r="F19" s="167"/>
      <c r="G19" s="167"/>
      <c r="H19" s="167"/>
      <c r="I19" s="167"/>
      <c r="J19" s="167"/>
      <c r="K19" s="167"/>
      <c r="L19" s="16"/>
    </row>
    <row r="20" spans="2:12" ht="10.35" customHeight="1">
      <c r="B20" s="15"/>
      <c r="C20" s="11"/>
      <c r="D20" s="96"/>
      <c r="E20" s="96"/>
      <c r="F20" s="11"/>
      <c r="G20" s="11"/>
      <c r="H20" s="11"/>
      <c r="I20" s="11"/>
      <c r="J20" s="11"/>
      <c r="K20" s="11"/>
      <c r="L20" s="16"/>
    </row>
    <row r="21" spans="2:12" ht="10.35" customHeight="1">
      <c r="B21" s="15"/>
      <c r="C21" s="11"/>
      <c r="D21" s="225"/>
      <c r="E21" s="225" t="s">
        <v>374</v>
      </c>
      <c r="F21" s="225" t="s">
        <v>375</v>
      </c>
      <c r="G21" s="11"/>
      <c r="H21" s="11"/>
      <c r="I21" s="11"/>
      <c r="J21" s="11"/>
      <c r="K21" s="11"/>
      <c r="L21" s="16"/>
    </row>
    <row r="22" spans="2:12" ht="10.35" customHeight="1">
      <c r="B22" s="15"/>
      <c r="C22" s="11"/>
      <c r="D22" s="163" t="s">
        <v>222</v>
      </c>
      <c r="E22" s="96"/>
      <c r="F22" s="97"/>
      <c r="G22" s="11"/>
      <c r="H22" s="11"/>
      <c r="I22" s="11"/>
      <c r="J22" s="11"/>
      <c r="K22" s="11"/>
      <c r="L22" s="16"/>
    </row>
    <row r="23" spans="2:12" ht="10.35" customHeight="1">
      <c r="B23" s="15"/>
      <c r="C23" s="11"/>
      <c r="D23" s="234" t="s">
        <v>303</v>
      </c>
      <c r="E23" s="398"/>
      <c r="F23" s="416"/>
      <c r="G23" s="11"/>
      <c r="H23" s="11"/>
      <c r="I23" s="11"/>
      <c r="J23" s="11"/>
      <c r="K23" s="11"/>
      <c r="L23" s="16"/>
    </row>
    <row r="24" spans="2:12" ht="10.35" customHeight="1">
      <c r="B24" s="15"/>
      <c r="C24" s="11"/>
      <c r="D24" s="234" t="s">
        <v>123</v>
      </c>
      <c r="E24" s="444"/>
      <c r="F24" s="416"/>
      <c r="G24" s="11"/>
      <c r="H24" s="11"/>
      <c r="I24" s="11"/>
      <c r="J24" s="11"/>
      <c r="K24" s="11"/>
      <c r="L24" s="16"/>
    </row>
    <row r="25" spans="2:12" ht="10.35" customHeight="1">
      <c r="B25" s="15"/>
      <c r="C25" s="11"/>
      <c r="D25" s="159" t="s">
        <v>198</v>
      </c>
      <c r="E25" s="444"/>
      <c r="F25" s="416"/>
      <c r="G25" s="11"/>
      <c r="H25" s="11"/>
      <c r="I25" s="11"/>
      <c r="J25" s="11"/>
      <c r="K25" s="11"/>
      <c r="L25" s="16"/>
    </row>
    <row r="26" spans="2:12" ht="10.35" customHeight="1">
      <c r="B26" s="15"/>
      <c r="C26" s="11"/>
      <c r="D26" s="235" t="s">
        <v>315</v>
      </c>
      <c r="E26" s="444"/>
      <c r="F26" s="417"/>
      <c r="G26" s="11"/>
      <c r="H26" s="11"/>
      <c r="I26" s="11"/>
      <c r="J26" s="11"/>
      <c r="K26" s="11"/>
      <c r="L26" s="16"/>
    </row>
    <row r="27" spans="2:12" ht="10.35" customHeight="1">
      <c r="B27" s="15"/>
      <c r="C27" s="11"/>
      <c r="D27" s="161" t="s">
        <v>376</v>
      </c>
      <c r="E27" s="445">
        <f>SUM(E23:E26)</f>
        <v>0</v>
      </c>
      <c r="F27" s="445">
        <f>SUM(F23:F26)</f>
        <v>0</v>
      </c>
      <c r="G27" s="11"/>
      <c r="H27" s="11"/>
      <c r="I27" s="11"/>
      <c r="J27" s="11"/>
      <c r="K27" s="11"/>
      <c r="L27" s="16"/>
    </row>
    <row r="28" spans="2:12" ht="10.35" customHeight="1">
      <c r="B28" s="15"/>
      <c r="C28" s="11"/>
      <c r="D28" s="11"/>
      <c r="E28" s="11"/>
      <c r="F28" s="11"/>
      <c r="G28" s="11"/>
      <c r="H28" s="11"/>
      <c r="I28" s="11"/>
      <c r="J28" s="11"/>
      <c r="K28" s="11"/>
      <c r="L28" s="16"/>
    </row>
    <row r="29" spans="2:12" ht="10.35" customHeight="1">
      <c r="B29" s="15"/>
      <c r="C29" s="189">
        <v>2</v>
      </c>
      <c r="D29" s="168" t="s">
        <v>107</v>
      </c>
      <c r="E29" s="167"/>
      <c r="F29" s="167"/>
      <c r="G29" s="167"/>
      <c r="H29" s="167"/>
      <c r="I29" s="167"/>
      <c r="J29" s="167"/>
      <c r="K29" s="167"/>
      <c r="L29" s="16"/>
    </row>
    <row r="30" spans="2:12" ht="10.35" customHeight="1">
      <c r="B30" s="15"/>
      <c r="C30" s="11"/>
      <c r="D30" s="127"/>
      <c r="E30" s="11"/>
      <c r="F30" s="11"/>
      <c r="G30" s="11"/>
      <c r="H30" s="11"/>
      <c r="I30" s="11"/>
      <c r="J30" s="11"/>
      <c r="K30" s="11"/>
      <c r="L30" s="16"/>
    </row>
    <row r="31" spans="2:12" ht="10.35" customHeight="1">
      <c r="B31" s="15"/>
      <c r="C31" s="11"/>
      <c r="D31" s="194" t="s">
        <v>304</v>
      </c>
      <c r="E31" s="194" t="s">
        <v>127</v>
      </c>
      <c r="F31" s="194" t="s">
        <v>124</v>
      </c>
      <c r="G31" s="194" t="s">
        <v>125</v>
      </c>
      <c r="H31" s="194" t="s">
        <v>126</v>
      </c>
      <c r="I31" s="544" t="s">
        <v>106</v>
      </c>
      <c r="J31" s="544"/>
      <c r="K31" s="11"/>
      <c r="L31" s="16"/>
    </row>
    <row r="32" spans="2:12" ht="10.35" customHeight="1">
      <c r="B32" s="15"/>
      <c r="C32" s="11"/>
      <c r="D32" s="135">
        <v>2018</v>
      </c>
      <c r="E32" s="396"/>
      <c r="F32" s="396"/>
      <c r="G32" s="396"/>
      <c r="H32" s="396"/>
      <c r="I32" s="600"/>
      <c r="J32" s="600"/>
      <c r="K32" s="11"/>
      <c r="L32" s="16"/>
    </row>
    <row r="33" spans="2:12" ht="10.35" customHeight="1">
      <c r="B33" s="15"/>
      <c r="C33" s="11"/>
      <c r="D33" s="216">
        <v>2019</v>
      </c>
      <c r="E33" s="397"/>
      <c r="F33" s="397"/>
      <c r="G33" s="397"/>
      <c r="H33" s="397"/>
      <c r="I33" s="601"/>
      <c r="J33" s="601"/>
      <c r="K33" s="11"/>
      <c r="L33" s="16"/>
    </row>
    <row r="34" spans="2:12" ht="10.35" customHeight="1" thickBot="1">
      <c r="B34" s="17"/>
      <c r="C34" s="18"/>
      <c r="D34" s="150"/>
      <c r="E34" s="150"/>
      <c r="F34" s="18"/>
      <c r="G34" s="18"/>
      <c r="H34" s="18"/>
      <c r="I34" s="18"/>
      <c r="J34" s="18"/>
      <c r="K34" s="18"/>
      <c r="L34" s="19"/>
    </row>
    <row r="35" spans="2:12" ht="10.35" customHeight="1">
      <c r="D35" s="127"/>
      <c r="E35" s="127"/>
    </row>
    <row r="36" spans="2:12" ht="10.35" customHeight="1">
      <c r="D36" s="127"/>
      <c r="E36" s="127"/>
    </row>
  </sheetData>
  <protectedRanges>
    <protectedRange sqref="E32:J33" name="rating"/>
    <protectedRange sqref="E23:F26" name="assets"/>
  </protectedRanges>
  <mergeCells count="3">
    <mergeCell ref="I32:J32"/>
    <mergeCell ref="I33:J33"/>
    <mergeCell ref="I31:J31"/>
  </mergeCells>
  <phoneticPr fontId="22" type="noConversion"/>
  <pageMargins left="0.7" right="0.7" top="0.75" bottom="0.75" header="0.3" footer="0.3"/>
  <pageSetup paperSize="9" orientation="portrait" horizont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2:G22"/>
  <sheetViews>
    <sheetView showGridLines="0" workbookViewId="0"/>
  </sheetViews>
  <sheetFormatPr defaultColWidth="8.7109375" defaultRowHeight="10.35" customHeight="1"/>
  <cols>
    <col min="1" max="3" width="3.5703125" style="4" customWidth="1"/>
    <col min="4" max="4" width="31.42578125" style="4" bestFit="1" customWidth="1"/>
    <col min="5" max="5" width="76.42578125" style="4" customWidth="1"/>
    <col min="6" max="7" width="3.5703125" style="4" customWidth="1"/>
    <col min="8" max="16384" width="8.7109375" style="5"/>
  </cols>
  <sheetData>
    <row r="2" spans="2:6" ht="13.15" customHeight="1">
      <c r="B2" s="1" t="s">
        <v>132</v>
      </c>
      <c r="C2" s="38"/>
      <c r="F2" s="52" t="s">
        <v>174</v>
      </c>
    </row>
    <row r="3" spans="2:6" ht="13.15" customHeight="1">
      <c r="B3" s="1" t="s">
        <v>366</v>
      </c>
      <c r="C3" s="38"/>
      <c r="F3" s="55" t="s">
        <v>175</v>
      </c>
    </row>
    <row r="5" spans="2:6" ht="13.15" customHeight="1">
      <c r="B5" s="1" t="str">
        <f ca="1">CONCATENATE("&lt;",MID(CELL("filename",$A$1),FIND("]",CELL("filename",$A$1))+1,LEN(CELL("filename",$A$1))),"&gt;")</f>
        <v>&lt;A2_Miscellaneous&gt;</v>
      </c>
      <c r="C5" s="38"/>
    </row>
    <row r="6" spans="2:6" ht="13.15" customHeight="1">
      <c r="B6" s="1" t="s">
        <v>68</v>
      </c>
      <c r="C6" s="38"/>
    </row>
    <row r="7" spans="2:6" ht="10.35" customHeight="1" thickBot="1">
      <c r="D7" s="38"/>
      <c r="E7" s="38"/>
    </row>
    <row r="8" spans="2:6" ht="10.35" customHeight="1">
      <c r="B8" s="12"/>
      <c r="C8" s="13"/>
      <c r="D8" s="218"/>
      <c r="E8" s="13"/>
      <c r="F8" s="14"/>
    </row>
    <row r="9" spans="2:6" ht="10.35" customHeight="1">
      <c r="B9" s="15"/>
      <c r="C9" s="189">
        <v>1</v>
      </c>
      <c r="D9" s="217" t="s">
        <v>293</v>
      </c>
      <c r="E9" s="168"/>
      <c r="F9" s="16"/>
    </row>
    <row r="10" spans="2:6" ht="9" customHeight="1">
      <c r="B10" s="15"/>
      <c r="C10" s="11"/>
      <c r="D10" s="207"/>
      <c r="E10" s="215"/>
      <c r="F10" s="16"/>
    </row>
    <row r="11" spans="2:6" ht="10.15" customHeight="1">
      <c r="B11" s="15"/>
      <c r="C11" s="11"/>
      <c r="D11" s="194" t="s">
        <v>416</v>
      </c>
      <c r="E11" s="223" t="s">
        <v>417</v>
      </c>
      <c r="F11" s="16"/>
    </row>
    <row r="12" spans="2:6" ht="20.45" customHeight="1">
      <c r="B12" s="15"/>
      <c r="C12" s="11"/>
      <c r="D12" s="224" t="s">
        <v>288</v>
      </c>
      <c r="E12" s="443"/>
      <c r="F12" s="16"/>
    </row>
    <row r="13" spans="2:6" ht="20.45" customHeight="1">
      <c r="B13" s="15"/>
      <c r="C13" s="11"/>
      <c r="D13" s="224" t="s">
        <v>418</v>
      </c>
      <c r="E13" s="443"/>
      <c r="F13" s="16"/>
    </row>
    <row r="14" spans="2:6" ht="20.45" customHeight="1">
      <c r="B14" s="15"/>
      <c r="C14" s="11"/>
      <c r="D14" s="224" t="s">
        <v>419</v>
      </c>
      <c r="E14" s="443"/>
      <c r="F14" s="16"/>
    </row>
    <row r="15" spans="2:6" ht="20.45" customHeight="1">
      <c r="B15" s="15"/>
      <c r="C15" s="11"/>
      <c r="D15" s="224" t="s">
        <v>420</v>
      </c>
      <c r="E15" s="443"/>
      <c r="F15" s="16"/>
    </row>
    <row r="16" spans="2:6" ht="20.45" customHeight="1">
      <c r="B16" s="15"/>
      <c r="C16" s="11"/>
      <c r="D16" s="224" t="s">
        <v>537</v>
      </c>
      <c r="E16" s="443"/>
      <c r="F16" s="16"/>
    </row>
    <row r="17" spans="2:6" ht="20.45" customHeight="1">
      <c r="B17" s="15"/>
      <c r="C17" s="11"/>
      <c r="D17" s="224" t="s">
        <v>427</v>
      </c>
      <c r="E17" s="443"/>
      <c r="F17" s="16"/>
    </row>
    <row r="18" spans="2:6" ht="20.45" customHeight="1">
      <c r="B18" s="15"/>
      <c r="C18" s="11"/>
      <c r="D18" s="224" t="s">
        <v>428</v>
      </c>
      <c r="E18" s="443"/>
      <c r="F18" s="16"/>
    </row>
    <row r="19" spans="2:6" ht="20.45" customHeight="1">
      <c r="B19" s="15"/>
      <c r="C19" s="11"/>
      <c r="D19" s="224" t="s">
        <v>408</v>
      </c>
      <c r="E19" s="443"/>
      <c r="F19" s="16"/>
    </row>
    <row r="20" spans="2:6" ht="20.45" customHeight="1">
      <c r="B20" s="15"/>
      <c r="C20" s="11"/>
      <c r="D20" s="224" t="s">
        <v>665</v>
      </c>
      <c r="E20" s="443"/>
      <c r="F20" s="16"/>
    </row>
    <row r="21" spans="2:6" ht="20.45" customHeight="1">
      <c r="B21" s="15"/>
      <c r="C21" s="11"/>
      <c r="D21" s="224" t="s">
        <v>290</v>
      </c>
      <c r="E21" s="443"/>
      <c r="F21" s="16"/>
    </row>
    <row r="22" spans="2:6" ht="10.35" customHeight="1" thickBot="1">
      <c r="B22" s="17"/>
      <c r="C22" s="18"/>
      <c r="D22" s="18"/>
      <c r="E22" s="18"/>
      <c r="F22" s="19"/>
    </row>
  </sheetData>
  <protectedRanges>
    <protectedRange sqref="E12:E21" name="comments"/>
  </protectedRanges>
  <phoneticPr fontId="3" type="noConversion"/>
  <pageMargins left="0.75" right="0.75" top="1" bottom="1" header="0.5" footer="0.5"/>
  <pageSetup paperSize="9" orientation="portrait" r:id="rId1"/>
  <headerFooter alignWithMargins="0">
    <oddFooter>&amp;L&amp;D&amp;R&amp;F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249977111117893"/>
    <pageSetUpPr fitToPage="1"/>
  </sheetPr>
  <dimension ref="A1:Y153"/>
  <sheetViews>
    <sheetView showGridLines="0" zoomScaleNormal="100" workbookViewId="0"/>
  </sheetViews>
  <sheetFormatPr defaultColWidth="8.7109375" defaultRowHeight="11.25"/>
  <cols>
    <col min="1" max="3" width="3.5703125" style="4" customWidth="1"/>
    <col min="4" max="4" width="17.5703125" style="4" customWidth="1"/>
    <col min="5" max="5" width="34.5703125" style="4" customWidth="1"/>
    <col min="6" max="7" width="15.5703125" style="4" customWidth="1"/>
    <col min="8" max="9" width="16.5703125" style="4" customWidth="1"/>
    <col min="10" max="10" width="16.5703125" style="6" customWidth="1"/>
    <col min="11" max="19" width="16.5703125" style="4" customWidth="1"/>
    <col min="20" max="21" width="3.5703125" style="4" customWidth="1"/>
    <col min="22" max="22" width="8.7109375" style="5"/>
    <col min="23" max="23" width="0" style="5" hidden="1" customWidth="1"/>
    <col min="24" max="24" width="17.7109375" style="5" hidden="1" customWidth="1"/>
    <col min="25" max="25" width="0" style="5" hidden="1" customWidth="1"/>
    <col min="26" max="16384" width="8.7109375" style="5"/>
  </cols>
  <sheetData>
    <row r="1" spans="2:25">
      <c r="W1" s="5" t="s">
        <v>115</v>
      </c>
      <c r="X1" s="5" t="s">
        <v>116</v>
      </c>
      <c r="Y1" s="31" t="s">
        <v>114</v>
      </c>
    </row>
    <row r="2" spans="2:25" ht="12.75">
      <c r="B2" s="1" t="s">
        <v>132</v>
      </c>
      <c r="C2" s="1"/>
      <c r="T2" s="52" t="s">
        <v>174</v>
      </c>
      <c r="X2" s="32" t="s">
        <v>103</v>
      </c>
    </row>
    <row r="3" spans="2:25" ht="12.75">
      <c r="B3" s="1" t="s">
        <v>366</v>
      </c>
      <c r="C3" s="1"/>
      <c r="T3" s="55" t="s">
        <v>175</v>
      </c>
      <c r="X3" s="5" t="s">
        <v>117</v>
      </c>
    </row>
    <row r="4" spans="2:25" ht="12.75">
      <c r="B4" s="3"/>
      <c r="C4" s="3"/>
      <c r="X4" s="5" t="s">
        <v>118</v>
      </c>
    </row>
    <row r="5" spans="2:25" ht="12.75">
      <c r="B5" s="1" t="str">
        <f ca="1">CONCATENATE("&lt;",MID(CELL("filename",$A$1),FIND("]",CELL("filename",$A$1))+1,LEN(CELL("filename",$A$1))),"&gt;")</f>
        <v>&lt;Index&gt;</v>
      </c>
      <c r="C5" s="1"/>
      <c r="X5" s="5" t="s">
        <v>119</v>
      </c>
    </row>
    <row r="6" spans="2:25" ht="12" thickBot="1">
      <c r="B6" s="38"/>
      <c r="C6" s="38"/>
      <c r="X6" s="5" t="s">
        <v>66</v>
      </c>
    </row>
    <row r="7" spans="2:25">
      <c r="B7" s="12"/>
      <c r="C7" s="13"/>
      <c r="D7" s="13"/>
      <c r="E7" s="13"/>
      <c r="F7" s="13"/>
      <c r="G7" s="13"/>
      <c r="H7" s="13"/>
      <c r="I7" s="13"/>
      <c r="J7" s="95"/>
      <c r="K7" s="13"/>
      <c r="L7" s="13"/>
      <c r="M7" s="13"/>
      <c r="N7" s="13"/>
      <c r="O7" s="13"/>
      <c r="P7" s="13"/>
      <c r="Q7" s="13"/>
      <c r="R7" s="13"/>
      <c r="S7" s="13"/>
      <c r="T7" s="14"/>
    </row>
    <row r="8" spans="2:25">
      <c r="B8" s="15"/>
      <c r="C8" s="189">
        <v>1</v>
      </c>
      <c r="D8" s="168" t="s">
        <v>305</v>
      </c>
      <c r="E8" s="165"/>
      <c r="F8" s="165"/>
      <c r="G8" s="165"/>
      <c r="H8" s="165"/>
      <c r="I8" s="165"/>
      <c r="J8" s="166"/>
      <c r="K8" s="165"/>
      <c r="L8" s="165"/>
      <c r="M8" s="165"/>
      <c r="N8" s="165"/>
      <c r="O8" s="165"/>
      <c r="P8" s="165"/>
      <c r="Q8" s="165"/>
      <c r="R8" s="165"/>
      <c r="S8" s="165"/>
      <c r="T8" s="16"/>
    </row>
    <row r="9" spans="2:25">
      <c r="B9" s="15"/>
      <c r="C9" s="11"/>
      <c r="D9" s="96"/>
      <c r="E9" s="11"/>
      <c r="F9" s="11"/>
      <c r="G9" s="11"/>
      <c r="H9" s="11"/>
      <c r="I9" s="11"/>
      <c r="J9" s="35"/>
      <c r="K9" s="11"/>
      <c r="L9" s="11"/>
      <c r="M9" s="11"/>
      <c r="N9" s="11"/>
      <c r="O9" s="11"/>
      <c r="P9" s="11"/>
      <c r="Q9" s="11"/>
      <c r="R9" s="11"/>
      <c r="S9" s="11"/>
      <c r="T9" s="16"/>
    </row>
    <row r="10" spans="2:25">
      <c r="B10" s="15"/>
      <c r="C10" s="11"/>
      <c r="D10" s="102" t="s">
        <v>281</v>
      </c>
      <c r="E10" s="527" t="s">
        <v>104</v>
      </c>
      <c r="F10" s="528"/>
      <c r="G10" s="528"/>
      <c r="H10" s="528"/>
      <c r="I10" s="529"/>
      <c r="J10" s="103" t="s">
        <v>295</v>
      </c>
      <c r="K10" s="103" t="s">
        <v>294</v>
      </c>
      <c r="L10" s="540" t="s">
        <v>296</v>
      </c>
      <c r="M10" s="540"/>
      <c r="N10" s="11"/>
      <c r="O10" s="11"/>
      <c r="P10" s="11"/>
      <c r="Q10" s="11"/>
      <c r="R10" s="11"/>
      <c r="S10" s="11"/>
      <c r="T10" s="16"/>
    </row>
    <row r="11" spans="2:25">
      <c r="B11" s="15"/>
      <c r="C11" s="11"/>
      <c r="D11" s="104" t="s">
        <v>282</v>
      </c>
      <c r="E11" s="531" t="s">
        <v>283</v>
      </c>
      <c r="F11" s="532"/>
      <c r="G11" s="532"/>
      <c r="H11" s="532"/>
      <c r="I11" s="533"/>
      <c r="J11" s="105" t="s">
        <v>117</v>
      </c>
      <c r="K11" s="105" t="s">
        <v>105</v>
      </c>
      <c r="L11" s="530"/>
      <c r="M11" s="530"/>
      <c r="N11" s="11"/>
      <c r="O11" s="11"/>
      <c r="P11" s="11"/>
      <c r="Q11" s="11"/>
      <c r="R11" s="11"/>
      <c r="S11" s="11"/>
      <c r="T11" s="16"/>
    </row>
    <row r="12" spans="2:25">
      <c r="B12" s="15"/>
      <c r="C12" s="11"/>
      <c r="D12" s="104" t="s">
        <v>120</v>
      </c>
      <c r="E12" s="531" t="s">
        <v>370</v>
      </c>
      <c r="F12" s="532"/>
      <c r="G12" s="532"/>
      <c r="H12" s="532"/>
      <c r="I12" s="533"/>
      <c r="J12" s="105" t="s">
        <v>117</v>
      </c>
      <c r="K12" s="105" t="s">
        <v>105</v>
      </c>
      <c r="L12" s="530"/>
      <c r="M12" s="530"/>
      <c r="N12" s="11"/>
      <c r="O12" s="11"/>
      <c r="P12" s="11"/>
      <c r="Q12" s="11"/>
      <c r="R12" s="11"/>
      <c r="S12" s="11"/>
      <c r="T12" s="16"/>
    </row>
    <row r="13" spans="2:25">
      <c r="B13" s="15"/>
      <c r="C13" s="11"/>
      <c r="D13" s="104" t="s">
        <v>284</v>
      </c>
      <c r="E13" s="531" t="s">
        <v>355</v>
      </c>
      <c r="F13" s="532"/>
      <c r="G13" s="532"/>
      <c r="H13" s="532"/>
      <c r="I13" s="533"/>
      <c r="J13" s="105" t="s">
        <v>66</v>
      </c>
      <c r="K13" s="105" t="s">
        <v>105</v>
      </c>
      <c r="L13" s="530"/>
      <c r="M13" s="530"/>
      <c r="N13" s="11"/>
      <c r="O13" s="11"/>
      <c r="P13" s="11"/>
      <c r="Q13" s="11"/>
      <c r="R13" s="11"/>
      <c r="S13" s="11"/>
      <c r="T13" s="16"/>
    </row>
    <row r="14" spans="2:25">
      <c r="B14" s="15"/>
      <c r="C14" s="11"/>
      <c r="D14" s="104" t="s">
        <v>285</v>
      </c>
      <c r="E14" s="531" t="s">
        <v>410</v>
      </c>
      <c r="F14" s="532"/>
      <c r="G14" s="532"/>
      <c r="H14" s="532"/>
      <c r="I14" s="533"/>
      <c r="J14" s="105" t="s">
        <v>117</v>
      </c>
      <c r="K14" s="105" t="s">
        <v>105</v>
      </c>
      <c r="L14" s="530"/>
      <c r="M14" s="530"/>
      <c r="N14" s="11"/>
      <c r="O14" s="11"/>
      <c r="P14" s="11"/>
      <c r="Q14" s="11"/>
      <c r="R14" s="11"/>
      <c r="S14" s="11"/>
      <c r="T14" s="16"/>
    </row>
    <row r="15" spans="2:25">
      <c r="B15" s="15"/>
      <c r="C15" s="11"/>
      <c r="D15" s="541" t="s">
        <v>287</v>
      </c>
      <c r="E15" s="541"/>
      <c r="F15" s="541"/>
      <c r="G15" s="541"/>
      <c r="H15" s="541"/>
      <c r="I15" s="541"/>
      <c r="J15" s="541"/>
      <c r="K15" s="541"/>
      <c r="L15" s="541"/>
      <c r="M15" s="541"/>
      <c r="N15" s="11"/>
      <c r="O15" s="11"/>
      <c r="P15" s="11"/>
      <c r="Q15" s="11"/>
      <c r="R15" s="11"/>
      <c r="S15" s="11"/>
      <c r="T15" s="16"/>
    </row>
    <row r="16" spans="2:25">
      <c r="B16" s="15"/>
      <c r="C16" s="11"/>
      <c r="D16" s="104" t="s">
        <v>288</v>
      </c>
      <c r="E16" s="531" t="s">
        <v>297</v>
      </c>
      <c r="F16" s="532"/>
      <c r="G16" s="532"/>
      <c r="H16" s="532"/>
      <c r="I16" s="533"/>
      <c r="J16" s="105" t="s">
        <v>117</v>
      </c>
      <c r="K16" s="105" t="s">
        <v>105</v>
      </c>
      <c r="L16" s="530"/>
      <c r="M16" s="530"/>
      <c r="N16" s="11"/>
      <c r="O16" s="11"/>
      <c r="P16" s="11"/>
      <c r="Q16" s="11"/>
      <c r="R16" s="11"/>
      <c r="S16" s="11"/>
      <c r="T16" s="16"/>
    </row>
    <row r="17" spans="2:20" ht="20.45" customHeight="1">
      <c r="B17" s="15"/>
      <c r="C17" s="11"/>
      <c r="D17" s="104" t="s">
        <v>421</v>
      </c>
      <c r="E17" s="534" t="s">
        <v>684</v>
      </c>
      <c r="F17" s="535"/>
      <c r="G17" s="535"/>
      <c r="H17" s="535"/>
      <c r="I17" s="536"/>
      <c r="J17" s="105" t="s">
        <v>117</v>
      </c>
      <c r="K17" s="106" t="str">
        <f>IF(COUNTIFS(L2.1_Ind_CV!$L$111:$L$146,"ERROR")=0,"OK","ERROR")</f>
        <v>OK</v>
      </c>
      <c r="L17" s="530"/>
      <c r="M17" s="530"/>
      <c r="N17" s="11"/>
      <c r="O17" s="11"/>
      <c r="P17" s="11"/>
      <c r="Q17" s="11"/>
      <c r="R17" s="11"/>
      <c r="S17" s="11"/>
      <c r="T17" s="16"/>
    </row>
    <row r="18" spans="2:20">
      <c r="B18" s="15"/>
      <c r="C18" s="11"/>
      <c r="D18" s="104" t="s">
        <v>389</v>
      </c>
      <c r="E18" s="531" t="s">
        <v>627</v>
      </c>
      <c r="F18" s="532"/>
      <c r="G18" s="532"/>
      <c r="H18" s="532"/>
      <c r="I18" s="533"/>
      <c r="J18" s="105" t="s">
        <v>117</v>
      </c>
      <c r="K18" s="106" t="str">
        <f ca="1">IF(COUNTIFS(I44:I67,"ERROR")=0,"OK","ERROR")</f>
        <v>OK</v>
      </c>
      <c r="L18" s="530"/>
      <c r="M18" s="530"/>
      <c r="N18" s="11"/>
      <c r="O18" s="11"/>
      <c r="P18" s="11"/>
      <c r="Q18" s="11"/>
      <c r="R18" s="11"/>
      <c r="S18" s="11"/>
      <c r="T18" s="16"/>
    </row>
    <row r="19" spans="2:20">
      <c r="B19" s="15"/>
      <c r="C19" s="11"/>
      <c r="D19" s="104" t="s">
        <v>422</v>
      </c>
      <c r="E19" s="531" t="s">
        <v>624</v>
      </c>
      <c r="F19" s="532"/>
      <c r="G19" s="532"/>
      <c r="H19" s="532"/>
      <c r="I19" s="533"/>
      <c r="J19" s="105" t="s">
        <v>117</v>
      </c>
      <c r="K19" s="106" t="str">
        <f>IF(COUNTIFS('L2.2_Ind_IO rsv'!$L$111:$L$146,"ERROR")=0,"OK","ERROR")</f>
        <v>OK</v>
      </c>
      <c r="L19" s="530"/>
      <c r="M19" s="530"/>
      <c r="N19" s="11"/>
      <c r="O19" s="11"/>
      <c r="P19" s="11"/>
      <c r="Q19" s="11"/>
      <c r="R19" s="11"/>
      <c r="S19" s="11"/>
      <c r="T19" s="16"/>
    </row>
    <row r="20" spans="2:20">
      <c r="B20" s="15"/>
      <c r="C20" s="11"/>
      <c r="D20" s="104" t="s">
        <v>390</v>
      </c>
      <c r="E20" s="531" t="s">
        <v>628</v>
      </c>
      <c r="F20" s="532"/>
      <c r="G20" s="532"/>
      <c r="H20" s="532"/>
      <c r="I20" s="533"/>
      <c r="J20" s="105" t="s">
        <v>117</v>
      </c>
      <c r="K20" s="106" t="str">
        <f ca="1">IF(COUNTIFS(M44:M67,"ERROR")=0,"OK","ERROR")</f>
        <v>OK</v>
      </c>
      <c r="L20" s="530"/>
      <c r="M20" s="530"/>
      <c r="N20" s="11"/>
      <c r="O20" s="11"/>
      <c r="P20" s="11"/>
      <c r="Q20" s="11"/>
      <c r="R20" s="11"/>
      <c r="S20" s="11"/>
      <c r="T20" s="16"/>
    </row>
    <row r="21" spans="2:20" ht="20.45" customHeight="1">
      <c r="B21" s="15"/>
      <c r="C21" s="11"/>
      <c r="D21" s="104" t="s">
        <v>423</v>
      </c>
      <c r="E21" s="534" t="s">
        <v>625</v>
      </c>
      <c r="F21" s="535"/>
      <c r="G21" s="535"/>
      <c r="H21" s="535"/>
      <c r="I21" s="536"/>
      <c r="J21" s="105" t="s">
        <v>117</v>
      </c>
      <c r="K21" s="106" t="str">
        <f>IF(COUNTIFS('L2.3_Ind_RBC rsv'!$L$111:$L$146,"ERROR")=0,"OK","ERROR")</f>
        <v>OK</v>
      </c>
      <c r="L21" s="530"/>
      <c r="M21" s="530"/>
      <c r="N21" s="11"/>
      <c r="O21" s="11"/>
      <c r="P21" s="11"/>
      <c r="Q21" s="11"/>
      <c r="R21" s="11"/>
      <c r="S21" s="11"/>
      <c r="T21" s="16"/>
    </row>
    <row r="22" spans="2:20">
      <c r="B22" s="15"/>
      <c r="C22" s="11"/>
      <c r="D22" s="104" t="s">
        <v>391</v>
      </c>
      <c r="E22" s="531" t="s">
        <v>629</v>
      </c>
      <c r="F22" s="532"/>
      <c r="G22" s="532"/>
      <c r="H22" s="532"/>
      <c r="I22" s="533"/>
      <c r="J22" s="105" t="s">
        <v>117</v>
      </c>
      <c r="K22" s="106" t="str">
        <f ca="1">IF(COUNTIFS(Q44:Q67,"ERROR")=0,"OK","ERROR")</f>
        <v>OK</v>
      </c>
      <c r="L22" s="530"/>
      <c r="M22" s="530"/>
      <c r="N22" s="11"/>
      <c r="O22" s="11"/>
      <c r="P22" s="11"/>
      <c r="Q22" s="11"/>
      <c r="R22" s="11"/>
      <c r="S22" s="11"/>
      <c r="T22" s="16"/>
    </row>
    <row r="23" spans="2:20" ht="20.45" customHeight="1">
      <c r="B23" s="15"/>
      <c r="C23" s="11"/>
      <c r="D23" s="104" t="s">
        <v>424</v>
      </c>
      <c r="E23" s="534" t="s">
        <v>685</v>
      </c>
      <c r="F23" s="535"/>
      <c r="G23" s="535"/>
      <c r="H23" s="535"/>
      <c r="I23" s="536"/>
      <c r="J23" s="105" t="s">
        <v>117</v>
      </c>
      <c r="K23" s="106" t="str">
        <f>IF(COUNTIFS(L3.1_Grp_CV!$L$138:$L$197,"ERROR")=0,"OK","ERROR")</f>
        <v>OK</v>
      </c>
      <c r="L23" s="530"/>
      <c r="M23" s="530"/>
      <c r="N23" s="11"/>
      <c r="O23" s="11"/>
      <c r="P23" s="11"/>
      <c r="Q23" s="11"/>
      <c r="R23" s="11"/>
      <c r="S23" s="11"/>
      <c r="T23" s="16"/>
    </row>
    <row r="24" spans="2:20">
      <c r="B24" s="15"/>
      <c r="C24" s="11"/>
      <c r="D24" s="104" t="s">
        <v>392</v>
      </c>
      <c r="E24" s="531" t="s">
        <v>630</v>
      </c>
      <c r="F24" s="532"/>
      <c r="G24" s="532"/>
      <c r="H24" s="532"/>
      <c r="I24" s="533"/>
      <c r="J24" s="105" t="s">
        <v>117</v>
      </c>
      <c r="K24" s="106" t="str">
        <f ca="1">IF(COUNTIFS(I72:I95,"ERROR")=0,"OK","ERROR")</f>
        <v>OK</v>
      </c>
      <c r="L24" s="530"/>
      <c r="M24" s="530"/>
      <c r="N24" s="11"/>
      <c r="O24" s="11"/>
      <c r="P24" s="11"/>
      <c r="Q24" s="11"/>
      <c r="R24" s="11"/>
      <c r="S24" s="11"/>
      <c r="T24" s="16"/>
    </row>
    <row r="25" spans="2:20">
      <c r="B25" s="15"/>
      <c r="C25" s="11"/>
      <c r="D25" s="104" t="s">
        <v>393</v>
      </c>
      <c r="E25" s="531" t="s">
        <v>631</v>
      </c>
      <c r="F25" s="532"/>
      <c r="G25" s="532"/>
      <c r="H25" s="532"/>
      <c r="I25" s="533"/>
      <c r="J25" s="105" t="s">
        <v>117</v>
      </c>
      <c r="K25" s="106" t="str">
        <f ca="1">IF(COUNTIFS(I100:I123,"ERROR")=0,"OK","ERROR")</f>
        <v>OK</v>
      </c>
      <c r="L25" s="530"/>
      <c r="M25" s="530"/>
      <c r="N25" s="11"/>
      <c r="O25" s="11"/>
      <c r="P25" s="11"/>
      <c r="Q25" s="11"/>
      <c r="R25" s="11"/>
      <c r="S25" s="11"/>
      <c r="T25" s="16"/>
    </row>
    <row r="26" spans="2:20" ht="20.45" customHeight="1">
      <c r="B26" s="15"/>
      <c r="C26" s="11"/>
      <c r="D26" s="104" t="s">
        <v>425</v>
      </c>
      <c r="E26" s="534" t="s">
        <v>622</v>
      </c>
      <c r="F26" s="535"/>
      <c r="G26" s="535"/>
      <c r="H26" s="535"/>
      <c r="I26" s="536"/>
      <c r="J26" s="105" t="s">
        <v>117</v>
      </c>
      <c r="K26" s="106" t="str">
        <f>IF(COUNTIFS('L3.2_Grp_IO rsv'!$L$138:$L$197,"ERROR")=0,"OK","ERROR")</f>
        <v>OK</v>
      </c>
      <c r="L26" s="530"/>
      <c r="M26" s="530"/>
      <c r="N26" s="11"/>
      <c r="O26" s="11"/>
      <c r="P26" s="11"/>
      <c r="Q26" s="11"/>
      <c r="R26" s="11"/>
      <c r="S26" s="11"/>
      <c r="T26" s="16"/>
    </row>
    <row r="27" spans="2:20">
      <c r="B27" s="15"/>
      <c r="C27" s="11"/>
      <c r="D27" s="104" t="s">
        <v>394</v>
      </c>
      <c r="E27" s="531" t="s">
        <v>632</v>
      </c>
      <c r="F27" s="532"/>
      <c r="G27" s="532"/>
      <c r="H27" s="532"/>
      <c r="I27" s="533"/>
      <c r="J27" s="105" t="s">
        <v>117</v>
      </c>
      <c r="K27" s="106" t="str">
        <f ca="1">IF(COUNTIFS(M72:M95,"ERROR")=0,"OK","ERROR")</f>
        <v>OK</v>
      </c>
      <c r="L27" s="530"/>
      <c r="M27" s="530"/>
      <c r="N27" s="11"/>
      <c r="O27" s="11"/>
      <c r="P27" s="11"/>
      <c r="Q27" s="11"/>
      <c r="R27" s="11"/>
      <c r="S27" s="11"/>
      <c r="T27" s="16"/>
    </row>
    <row r="28" spans="2:20">
      <c r="B28" s="15"/>
      <c r="C28" s="11"/>
      <c r="D28" s="104" t="s">
        <v>395</v>
      </c>
      <c r="E28" s="531" t="s">
        <v>633</v>
      </c>
      <c r="F28" s="532"/>
      <c r="G28" s="532"/>
      <c r="H28" s="532"/>
      <c r="I28" s="533"/>
      <c r="J28" s="105" t="s">
        <v>117</v>
      </c>
      <c r="K28" s="106" t="str">
        <f ca="1">IF(COUNTIFS(M100:M123,"ERROR")=0,"OK","ERROR")</f>
        <v>OK</v>
      </c>
      <c r="L28" s="530"/>
      <c r="M28" s="530"/>
      <c r="N28" s="11"/>
      <c r="O28" s="11"/>
      <c r="P28" s="11"/>
      <c r="Q28" s="11"/>
      <c r="R28" s="11"/>
      <c r="S28" s="11"/>
      <c r="T28" s="16"/>
    </row>
    <row r="29" spans="2:20" ht="20.45" customHeight="1">
      <c r="B29" s="15"/>
      <c r="C29" s="11"/>
      <c r="D29" s="104" t="s">
        <v>426</v>
      </c>
      <c r="E29" s="534" t="s">
        <v>623</v>
      </c>
      <c r="F29" s="535"/>
      <c r="G29" s="535"/>
      <c r="H29" s="535"/>
      <c r="I29" s="536"/>
      <c r="J29" s="105" t="s">
        <v>117</v>
      </c>
      <c r="K29" s="106" t="str">
        <f>IF(COUNTIFS('L3.3_Grp_RBC rsv'!$L$138:$L$197,"ERROR")=0,"OK","ERROR")</f>
        <v>OK</v>
      </c>
      <c r="L29" s="530"/>
      <c r="M29" s="530"/>
      <c r="N29" s="11"/>
      <c r="O29" s="11"/>
      <c r="P29" s="11"/>
      <c r="Q29" s="11"/>
      <c r="R29" s="11"/>
      <c r="S29" s="11"/>
      <c r="T29" s="16"/>
    </row>
    <row r="30" spans="2:20">
      <c r="B30" s="15"/>
      <c r="C30" s="11"/>
      <c r="D30" s="104" t="s">
        <v>396</v>
      </c>
      <c r="E30" s="531" t="s">
        <v>634</v>
      </c>
      <c r="F30" s="532"/>
      <c r="G30" s="532"/>
      <c r="H30" s="532"/>
      <c r="I30" s="533"/>
      <c r="J30" s="105" t="s">
        <v>117</v>
      </c>
      <c r="K30" s="106" t="str">
        <f ca="1">IF(COUNTIFS(Q72:Q95,"ERROR")=0,"OK","ERROR")</f>
        <v>OK</v>
      </c>
      <c r="L30" s="530"/>
      <c r="M30" s="530"/>
      <c r="N30" s="11"/>
      <c r="O30" s="11"/>
      <c r="P30" s="11"/>
      <c r="Q30" s="11"/>
      <c r="R30" s="11"/>
      <c r="S30" s="11"/>
      <c r="T30" s="16"/>
    </row>
    <row r="31" spans="2:20">
      <c r="B31" s="15"/>
      <c r="C31" s="11"/>
      <c r="D31" s="104" t="s">
        <v>397</v>
      </c>
      <c r="E31" s="531" t="s">
        <v>635</v>
      </c>
      <c r="F31" s="532"/>
      <c r="G31" s="532"/>
      <c r="H31" s="532"/>
      <c r="I31" s="533"/>
      <c r="J31" s="105" t="s">
        <v>117</v>
      </c>
      <c r="K31" s="106" t="str">
        <f ca="1">IF(COUNTIFS(Q100:Q123,"ERROR")=0,"OK","ERROR")</f>
        <v>OK</v>
      </c>
      <c r="L31" s="530"/>
      <c r="M31" s="530"/>
      <c r="N31" s="11"/>
      <c r="O31" s="11"/>
      <c r="P31" s="11"/>
      <c r="Q31" s="11"/>
      <c r="R31" s="11"/>
      <c r="S31" s="11"/>
      <c r="T31" s="16"/>
    </row>
    <row r="32" spans="2:20">
      <c r="B32" s="15"/>
      <c r="C32" s="11"/>
      <c r="D32" s="541" t="s">
        <v>286</v>
      </c>
      <c r="E32" s="541"/>
      <c r="F32" s="541"/>
      <c r="G32" s="541"/>
      <c r="H32" s="541"/>
      <c r="I32" s="541"/>
      <c r="J32" s="541"/>
      <c r="K32" s="541"/>
      <c r="L32" s="541"/>
      <c r="M32" s="541"/>
      <c r="N32" s="11"/>
      <c r="O32" s="11"/>
      <c r="P32" s="11"/>
      <c r="Q32" s="11"/>
      <c r="R32" s="11"/>
      <c r="S32" s="11"/>
      <c r="T32" s="16"/>
    </row>
    <row r="33" spans="2:20">
      <c r="B33" s="15"/>
      <c r="C33" s="11"/>
      <c r="D33" s="104" t="s">
        <v>408</v>
      </c>
      <c r="E33" s="537" t="s">
        <v>556</v>
      </c>
      <c r="F33" s="538"/>
      <c r="G33" s="538"/>
      <c r="H33" s="538"/>
      <c r="I33" s="539"/>
      <c r="J33" s="105" t="s">
        <v>117</v>
      </c>
      <c r="K33" s="106" t="str">
        <f>IF(COUNTIFS(G1_Overall!N115:N133, "ERROR")=0,"OK","ERROR")</f>
        <v>OK</v>
      </c>
      <c r="L33" s="530"/>
      <c r="M33" s="530"/>
      <c r="N33" s="11"/>
      <c r="O33" s="11"/>
      <c r="P33" s="11"/>
      <c r="Q33" s="11"/>
      <c r="R33" s="11"/>
      <c r="S33" s="11"/>
      <c r="T33" s="16"/>
    </row>
    <row r="34" spans="2:20">
      <c r="B34" s="15"/>
      <c r="C34" s="11"/>
      <c r="D34" s="104" t="s">
        <v>626</v>
      </c>
      <c r="E34" s="537" t="s">
        <v>636</v>
      </c>
      <c r="F34" s="538"/>
      <c r="G34" s="538"/>
      <c r="H34" s="538"/>
      <c r="I34" s="539"/>
      <c r="J34" s="105" t="s">
        <v>117</v>
      </c>
      <c r="K34" s="106" t="str">
        <f>IF(COUNTIFS('G2_By banding'!AJ:AM,"ERROR")=0,"OK","ERROR")</f>
        <v>OK</v>
      </c>
      <c r="L34" s="530"/>
      <c r="M34" s="530"/>
      <c r="N34" s="11"/>
      <c r="O34" s="11"/>
      <c r="P34" s="11"/>
      <c r="Q34" s="11"/>
      <c r="R34" s="11"/>
      <c r="S34" s="11"/>
      <c r="T34" s="16"/>
    </row>
    <row r="35" spans="2:20">
      <c r="B35" s="15"/>
      <c r="C35" s="11"/>
      <c r="D35" s="541" t="s">
        <v>289</v>
      </c>
      <c r="E35" s="541"/>
      <c r="F35" s="541"/>
      <c r="G35" s="541"/>
      <c r="H35" s="541"/>
      <c r="I35" s="541"/>
      <c r="J35" s="541"/>
      <c r="K35" s="541"/>
      <c r="L35" s="541"/>
      <c r="M35" s="541"/>
      <c r="N35" s="11"/>
      <c r="O35" s="11"/>
      <c r="P35" s="11"/>
      <c r="Q35" s="11"/>
      <c r="R35" s="11"/>
      <c r="S35" s="11"/>
      <c r="T35" s="16"/>
    </row>
    <row r="36" spans="2:20">
      <c r="B36" s="15"/>
      <c r="C36" s="11"/>
      <c r="D36" s="104" t="s">
        <v>290</v>
      </c>
      <c r="E36" s="531" t="s">
        <v>292</v>
      </c>
      <c r="F36" s="532"/>
      <c r="G36" s="532"/>
      <c r="H36" s="532"/>
      <c r="I36" s="533"/>
      <c r="J36" s="105" t="s">
        <v>117</v>
      </c>
      <c r="K36" s="105" t="s">
        <v>105</v>
      </c>
      <c r="L36" s="530"/>
      <c r="M36" s="530"/>
      <c r="N36" s="11"/>
      <c r="O36" s="11"/>
      <c r="P36" s="11"/>
      <c r="Q36" s="11"/>
      <c r="R36" s="11"/>
      <c r="S36" s="11"/>
      <c r="T36" s="16"/>
    </row>
    <row r="37" spans="2:20">
      <c r="B37" s="15"/>
      <c r="C37" s="11"/>
      <c r="D37" s="104" t="s">
        <v>291</v>
      </c>
      <c r="E37" s="531" t="s">
        <v>293</v>
      </c>
      <c r="F37" s="532"/>
      <c r="G37" s="532"/>
      <c r="H37" s="532"/>
      <c r="I37" s="533"/>
      <c r="J37" s="105" t="s">
        <v>117</v>
      </c>
      <c r="K37" s="105" t="s">
        <v>105</v>
      </c>
      <c r="L37" s="530"/>
      <c r="M37" s="530"/>
      <c r="N37" s="11"/>
      <c r="O37" s="11"/>
      <c r="P37" s="11"/>
      <c r="Q37" s="11"/>
      <c r="R37" s="11"/>
      <c r="S37" s="11"/>
      <c r="T37" s="16"/>
    </row>
    <row r="38" spans="2:20">
      <c r="B38" s="15"/>
      <c r="C38" s="11"/>
      <c r="D38" s="11"/>
      <c r="E38" s="11"/>
      <c r="F38" s="11"/>
      <c r="G38" s="11"/>
      <c r="H38" s="11"/>
      <c r="I38" s="11"/>
      <c r="J38" s="35"/>
      <c r="K38" s="11"/>
      <c r="L38" s="11"/>
      <c r="M38" s="11"/>
      <c r="N38" s="11"/>
      <c r="O38" s="11"/>
      <c r="P38" s="11"/>
      <c r="Q38" s="11"/>
      <c r="R38" s="11"/>
      <c r="S38" s="11"/>
      <c r="T38" s="16"/>
    </row>
    <row r="39" spans="2:20">
      <c r="B39" s="15"/>
      <c r="C39" s="189">
        <v>2</v>
      </c>
      <c r="D39" s="168" t="s">
        <v>637</v>
      </c>
      <c r="E39" s="165"/>
      <c r="F39" s="165"/>
      <c r="G39" s="165"/>
      <c r="H39" s="165"/>
      <c r="I39" s="165"/>
      <c r="J39" s="166"/>
      <c r="K39" s="165"/>
      <c r="L39" s="165"/>
      <c r="M39" s="165"/>
      <c r="N39" s="165"/>
      <c r="O39" s="165"/>
      <c r="P39" s="165"/>
      <c r="Q39" s="165"/>
      <c r="R39" s="165"/>
      <c r="S39" s="165"/>
      <c r="T39" s="16"/>
    </row>
    <row r="40" spans="2:20">
      <c r="B40" s="15"/>
      <c r="C40" s="11"/>
      <c r="D40" s="96"/>
      <c r="E40" s="11"/>
      <c r="F40" s="11"/>
      <c r="G40" s="11"/>
      <c r="H40" s="11"/>
      <c r="I40" s="11"/>
      <c r="J40" s="35"/>
      <c r="K40" s="11"/>
      <c r="L40" s="11"/>
      <c r="M40" s="11"/>
      <c r="N40" s="11"/>
      <c r="O40" s="11"/>
      <c r="P40" s="11"/>
      <c r="Q40" s="11"/>
      <c r="R40" s="11"/>
      <c r="S40" s="11"/>
      <c r="T40" s="16"/>
    </row>
    <row r="41" spans="2:20">
      <c r="B41" s="15"/>
      <c r="C41" s="11"/>
      <c r="D41" s="96" t="s">
        <v>411</v>
      </c>
      <c r="E41" s="11"/>
      <c r="F41" s="11"/>
      <c r="G41" s="11"/>
      <c r="H41" s="11"/>
      <c r="I41" s="11"/>
      <c r="J41" s="35"/>
      <c r="K41" s="11"/>
      <c r="L41" s="11"/>
      <c r="M41" s="11"/>
      <c r="N41" s="11"/>
      <c r="O41" s="11"/>
      <c r="P41" s="11"/>
      <c r="Q41" s="11"/>
      <c r="R41" s="11"/>
      <c r="S41" s="11"/>
      <c r="T41" s="16"/>
    </row>
    <row r="42" spans="2:20">
      <c r="B42" s="15"/>
      <c r="C42" s="11"/>
      <c r="D42" s="523" t="s">
        <v>670</v>
      </c>
      <c r="E42" s="525" t="s">
        <v>671</v>
      </c>
      <c r="F42" s="523" t="s">
        <v>96</v>
      </c>
      <c r="G42" s="525" t="s">
        <v>97</v>
      </c>
      <c r="H42" s="527" t="s">
        <v>573</v>
      </c>
      <c r="I42" s="528"/>
      <c r="J42" s="528"/>
      <c r="K42" s="529"/>
      <c r="L42" s="527" t="s">
        <v>574</v>
      </c>
      <c r="M42" s="528"/>
      <c r="N42" s="528"/>
      <c r="O42" s="529"/>
      <c r="P42" s="527" t="s">
        <v>575</v>
      </c>
      <c r="Q42" s="528"/>
      <c r="R42" s="528"/>
      <c r="S42" s="529"/>
      <c r="T42" s="16"/>
    </row>
    <row r="43" spans="2:20">
      <c r="B43" s="15"/>
      <c r="C43" s="11"/>
      <c r="D43" s="524"/>
      <c r="E43" s="526"/>
      <c r="F43" s="524"/>
      <c r="G43" s="526"/>
      <c r="H43" s="107" t="s">
        <v>103</v>
      </c>
      <c r="I43" s="107" t="s">
        <v>98</v>
      </c>
      <c r="J43" s="527" t="s">
        <v>296</v>
      </c>
      <c r="K43" s="529"/>
      <c r="L43" s="107" t="s">
        <v>103</v>
      </c>
      <c r="M43" s="107" t="s">
        <v>98</v>
      </c>
      <c r="N43" s="527" t="s">
        <v>296</v>
      </c>
      <c r="O43" s="529"/>
      <c r="P43" s="107" t="s">
        <v>103</v>
      </c>
      <c r="Q43" s="107" t="s">
        <v>98</v>
      </c>
      <c r="R43" s="527" t="s">
        <v>296</v>
      </c>
      <c r="S43" s="529"/>
      <c r="T43" s="16"/>
    </row>
    <row r="44" spans="2:20">
      <c r="B44" s="15"/>
      <c r="C44" s="11"/>
      <c r="D44" s="108" t="s">
        <v>85</v>
      </c>
      <c r="E44" s="111">
        <v>0</v>
      </c>
      <c r="F44" s="114">
        <v>0</v>
      </c>
      <c r="G44" s="114">
        <v>0</v>
      </c>
      <c r="H44" s="118" t="s">
        <v>117</v>
      </c>
      <c r="I44" s="121" t="str">
        <f ca="1">IF(ISREF(INDIRECT("'L2.1-"&amp;$D44&amp;"'!N:N")),IF(COUNTIFS(INDIRECT("'L2.1-"&amp;$D44&amp;"'!N:N"),"ERROR")+COUNTIFS(INDIRECT("'L2.1-"&amp;$D44&amp;"'!T:T"),"ERROR")=0,"OK","ERROR"),"N/A")</f>
        <v>N/A</v>
      </c>
      <c r="J44" s="521"/>
      <c r="K44" s="522"/>
      <c r="L44" s="118" t="s">
        <v>117</v>
      </c>
      <c r="M44" s="121" t="str">
        <f ca="1">IF(ISREF(INDIRECT("'L2.2-"&amp;$D44&amp;"'!N:N")),IF(COUNTIFS(INDIRECT("'L2.2-"&amp;$D44&amp;"'!N:N"),"ERROR")=0,"OK","ERROR"),"N/A")</f>
        <v>N/A</v>
      </c>
      <c r="N44" s="521"/>
      <c r="O44" s="522"/>
      <c r="P44" s="118" t="s">
        <v>117</v>
      </c>
      <c r="Q44" s="121" t="str">
        <f ca="1">IF(ISREF(INDIRECT("'L2.3-"&amp;$D44&amp;"'!N:N")),IF(COUNTIFS(INDIRECT("'L2.3-"&amp;$D44&amp;"'!N:N"),"ERROR")=0,"OK","ERROR"),"N/A")</f>
        <v>N/A</v>
      </c>
      <c r="R44" s="521"/>
      <c r="S44" s="522"/>
      <c r="T44" s="16"/>
    </row>
    <row r="45" spans="2:20">
      <c r="B45" s="15"/>
      <c r="C45" s="11"/>
      <c r="D45" s="109" t="s">
        <v>71</v>
      </c>
      <c r="E45" s="112" t="s">
        <v>51</v>
      </c>
      <c r="F45" s="115">
        <v>1</v>
      </c>
      <c r="G45" s="115">
        <v>100000</v>
      </c>
      <c r="H45" s="119" t="s">
        <v>117</v>
      </c>
      <c r="I45" s="122" t="str">
        <f t="shared" ref="I45:I67" ca="1" si="0">IF(ISREF(INDIRECT("'L2.1-"&amp;$D45&amp;"'!N:N")),IF(COUNTIFS(INDIRECT("'L2.1-"&amp;$D45&amp;"'!N:N"),"ERROR")+COUNTIFS(INDIRECT("'L2.1-"&amp;$D45&amp;"'!T:T"),"ERROR")=0,"OK","ERROR"),"N/A")</f>
        <v>N/A</v>
      </c>
      <c r="J45" s="517"/>
      <c r="K45" s="518"/>
      <c r="L45" s="119" t="s">
        <v>117</v>
      </c>
      <c r="M45" s="122" t="str">
        <f t="shared" ref="M45:M67" ca="1" si="1">IF(ISREF(INDIRECT("'L2.2-"&amp;$D45&amp;"'!N:N")),IF(COUNTIFS(INDIRECT("'L2.2-"&amp;$D45&amp;"'!N:N"),"ERROR")=0,"OK","ERROR"),"N/A")</f>
        <v>N/A</v>
      </c>
      <c r="N45" s="517"/>
      <c r="O45" s="518"/>
      <c r="P45" s="119" t="s">
        <v>117</v>
      </c>
      <c r="Q45" s="122" t="str">
        <f t="shared" ref="Q45:Q67" ca="1" si="2">IF(ISREF(INDIRECT("'L2.3-"&amp;$D45&amp;"'!N:N")),IF(COUNTIFS(INDIRECT("'L2.3-"&amp;$D45&amp;"'!N:N"),"ERROR")=0,"OK","ERROR"),"N/A")</f>
        <v>N/A</v>
      </c>
      <c r="R45" s="517"/>
      <c r="S45" s="518"/>
      <c r="T45" s="16"/>
    </row>
    <row r="46" spans="2:20">
      <c r="B46" s="15"/>
      <c r="C46" s="11"/>
      <c r="D46" s="109" t="s">
        <v>72</v>
      </c>
      <c r="E46" s="112" t="s">
        <v>34</v>
      </c>
      <c r="F46" s="115">
        <v>100001</v>
      </c>
      <c r="G46" s="115">
        <v>150000</v>
      </c>
      <c r="H46" s="119" t="s">
        <v>117</v>
      </c>
      <c r="I46" s="122" t="str">
        <f t="shared" ca="1" si="0"/>
        <v>N/A</v>
      </c>
      <c r="J46" s="517"/>
      <c r="K46" s="518"/>
      <c r="L46" s="119" t="s">
        <v>117</v>
      </c>
      <c r="M46" s="122" t="str">
        <f t="shared" ca="1" si="1"/>
        <v>N/A</v>
      </c>
      <c r="N46" s="517"/>
      <c r="O46" s="518"/>
      <c r="P46" s="119" t="s">
        <v>117</v>
      </c>
      <c r="Q46" s="122" t="str">
        <f t="shared" ca="1" si="2"/>
        <v>N/A</v>
      </c>
      <c r="R46" s="517"/>
      <c r="S46" s="518"/>
      <c r="T46" s="16"/>
    </row>
    <row r="47" spans="2:20">
      <c r="B47" s="15"/>
      <c r="C47" s="11"/>
      <c r="D47" s="109" t="s">
        <v>73</v>
      </c>
      <c r="E47" s="112" t="s">
        <v>36</v>
      </c>
      <c r="F47" s="115">
        <v>150001</v>
      </c>
      <c r="G47" s="115">
        <v>200000</v>
      </c>
      <c r="H47" s="119" t="s">
        <v>117</v>
      </c>
      <c r="I47" s="122" t="str">
        <f t="shared" ca="1" si="0"/>
        <v>N/A</v>
      </c>
      <c r="J47" s="517"/>
      <c r="K47" s="518"/>
      <c r="L47" s="119" t="s">
        <v>117</v>
      </c>
      <c r="M47" s="122" t="str">
        <f t="shared" ca="1" si="1"/>
        <v>N/A</v>
      </c>
      <c r="N47" s="517"/>
      <c r="O47" s="518"/>
      <c r="P47" s="119" t="s">
        <v>117</v>
      </c>
      <c r="Q47" s="122" t="str">
        <f t="shared" ca="1" si="2"/>
        <v>N/A</v>
      </c>
      <c r="R47" s="517"/>
      <c r="S47" s="518"/>
      <c r="T47" s="16"/>
    </row>
    <row r="48" spans="2:20">
      <c r="B48" s="15"/>
      <c r="C48" s="11"/>
      <c r="D48" s="110" t="s">
        <v>74</v>
      </c>
      <c r="E48" s="113" t="s">
        <v>38</v>
      </c>
      <c r="F48" s="116">
        <v>200001</v>
      </c>
      <c r="G48" s="116">
        <v>300000</v>
      </c>
      <c r="H48" s="120" t="s">
        <v>117</v>
      </c>
      <c r="I48" s="123" t="str">
        <f t="shared" ca="1" si="0"/>
        <v>N/A</v>
      </c>
      <c r="J48" s="519"/>
      <c r="K48" s="520"/>
      <c r="L48" s="120" t="s">
        <v>117</v>
      </c>
      <c r="M48" s="123" t="str">
        <f t="shared" ca="1" si="1"/>
        <v>N/A</v>
      </c>
      <c r="N48" s="519"/>
      <c r="O48" s="520"/>
      <c r="P48" s="120" t="s">
        <v>117</v>
      </c>
      <c r="Q48" s="123" t="str">
        <f t="shared" ca="1" si="2"/>
        <v>N/A</v>
      </c>
      <c r="R48" s="519"/>
      <c r="S48" s="520"/>
      <c r="T48" s="16"/>
    </row>
    <row r="49" spans="2:20">
      <c r="B49" s="15"/>
      <c r="C49" s="11"/>
      <c r="D49" s="108" t="s">
        <v>75</v>
      </c>
      <c r="E49" s="111" t="s">
        <v>40</v>
      </c>
      <c r="F49" s="114">
        <v>300001</v>
      </c>
      <c r="G49" s="114">
        <v>400000</v>
      </c>
      <c r="H49" s="118" t="s">
        <v>117</v>
      </c>
      <c r="I49" s="121" t="str">
        <f t="shared" ca="1" si="0"/>
        <v>N/A</v>
      </c>
      <c r="J49" s="521"/>
      <c r="K49" s="522"/>
      <c r="L49" s="118" t="s">
        <v>117</v>
      </c>
      <c r="M49" s="121" t="str">
        <f t="shared" ca="1" si="1"/>
        <v>N/A</v>
      </c>
      <c r="N49" s="521"/>
      <c r="O49" s="522"/>
      <c r="P49" s="118" t="s">
        <v>117</v>
      </c>
      <c r="Q49" s="121" t="str">
        <f t="shared" ca="1" si="2"/>
        <v>N/A</v>
      </c>
      <c r="R49" s="521"/>
      <c r="S49" s="522"/>
      <c r="T49" s="16"/>
    </row>
    <row r="50" spans="2:20">
      <c r="B50" s="15"/>
      <c r="C50" s="11"/>
      <c r="D50" s="109" t="s">
        <v>76</v>
      </c>
      <c r="E50" s="112" t="s">
        <v>42</v>
      </c>
      <c r="F50" s="115">
        <v>400001</v>
      </c>
      <c r="G50" s="115">
        <v>500000</v>
      </c>
      <c r="H50" s="119" t="s">
        <v>117</v>
      </c>
      <c r="I50" s="122" t="str">
        <f t="shared" ca="1" si="0"/>
        <v>N/A</v>
      </c>
      <c r="J50" s="517"/>
      <c r="K50" s="518"/>
      <c r="L50" s="119" t="s">
        <v>117</v>
      </c>
      <c r="M50" s="122" t="str">
        <f t="shared" ca="1" si="1"/>
        <v>N/A</v>
      </c>
      <c r="N50" s="517"/>
      <c r="O50" s="518"/>
      <c r="P50" s="119" t="s">
        <v>117</v>
      </c>
      <c r="Q50" s="122" t="str">
        <f t="shared" ca="1" si="2"/>
        <v>N/A</v>
      </c>
      <c r="R50" s="517"/>
      <c r="S50" s="518"/>
      <c r="T50" s="16"/>
    </row>
    <row r="51" spans="2:20">
      <c r="B51" s="15"/>
      <c r="C51" s="11"/>
      <c r="D51" s="109" t="s">
        <v>77</v>
      </c>
      <c r="E51" s="112" t="s">
        <v>44</v>
      </c>
      <c r="F51" s="115">
        <v>500001</v>
      </c>
      <c r="G51" s="115">
        <v>600000</v>
      </c>
      <c r="H51" s="119" t="s">
        <v>117</v>
      </c>
      <c r="I51" s="122" t="str">
        <f t="shared" ca="1" si="0"/>
        <v>N/A</v>
      </c>
      <c r="J51" s="517"/>
      <c r="K51" s="518"/>
      <c r="L51" s="119" t="s">
        <v>117</v>
      </c>
      <c r="M51" s="122" t="str">
        <f t="shared" ca="1" si="1"/>
        <v>N/A</v>
      </c>
      <c r="N51" s="517"/>
      <c r="O51" s="518"/>
      <c r="P51" s="119" t="s">
        <v>117</v>
      </c>
      <c r="Q51" s="122" t="str">
        <f t="shared" ca="1" si="2"/>
        <v>N/A</v>
      </c>
      <c r="R51" s="517"/>
      <c r="S51" s="518"/>
      <c r="T51" s="16"/>
    </row>
    <row r="52" spans="2:20">
      <c r="B52" s="15"/>
      <c r="C52" s="11"/>
      <c r="D52" s="109" t="s">
        <v>78</v>
      </c>
      <c r="E52" s="112" t="s">
        <v>45</v>
      </c>
      <c r="F52" s="115">
        <v>600001</v>
      </c>
      <c r="G52" s="115">
        <v>700000</v>
      </c>
      <c r="H52" s="119" t="s">
        <v>117</v>
      </c>
      <c r="I52" s="122" t="str">
        <f t="shared" ca="1" si="0"/>
        <v>N/A</v>
      </c>
      <c r="J52" s="517"/>
      <c r="K52" s="518"/>
      <c r="L52" s="119" t="s">
        <v>117</v>
      </c>
      <c r="M52" s="122" t="str">
        <f t="shared" ca="1" si="1"/>
        <v>N/A</v>
      </c>
      <c r="N52" s="517"/>
      <c r="O52" s="518"/>
      <c r="P52" s="119" t="s">
        <v>117</v>
      </c>
      <c r="Q52" s="122" t="str">
        <f t="shared" ca="1" si="2"/>
        <v>N/A</v>
      </c>
      <c r="R52" s="517"/>
      <c r="S52" s="518"/>
      <c r="T52" s="16"/>
    </row>
    <row r="53" spans="2:20">
      <c r="B53" s="15"/>
      <c r="C53" s="11"/>
      <c r="D53" s="110" t="s">
        <v>79</v>
      </c>
      <c r="E53" s="113" t="s">
        <v>46</v>
      </c>
      <c r="F53" s="116">
        <v>700001</v>
      </c>
      <c r="G53" s="116">
        <v>800000</v>
      </c>
      <c r="H53" s="120" t="s">
        <v>117</v>
      </c>
      <c r="I53" s="123" t="str">
        <f t="shared" ca="1" si="0"/>
        <v>N/A</v>
      </c>
      <c r="J53" s="519"/>
      <c r="K53" s="520"/>
      <c r="L53" s="120" t="s">
        <v>117</v>
      </c>
      <c r="M53" s="123" t="str">
        <f t="shared" ca="1" si="1"/>
        <v>N/A</v>
      </c>
      <c r="N53" s="519"/>
      <c r="O53" s="520"/>
      <c r="P53" s="120" t="s">
        <v>117</v>
      </c>
      <c r="Q53" s="123" t="str">
        <f t="shared" ca="1" si="2"/>
        <v>N/A</v>
      </c>
      <c r="R53" s="519"/>
      <c r="S53" s="520"/>
      <c r="T53" s="16"/>
    </row>
    <row r="54" spans="2:20">
      <c r="B54" s="15"/>
      <c r="C54" s="11"/>
      <c r="D54" s="108" t="s">
        <v>80</v>
      </c>
      <c r="E54" s="111" t="s">
        <v>47</v>
      </c>
      <c r="F54" s="114">
        <v>800001</v>
      </c>
      <c r="G54" s="114">
        <v>900000</v>
      </c>
      <c r="H54" s="118" t="s">
        <v>117</v>
      </c>
      <c r="I54" s="124" t="str">
        <f t="shared" ca="1" si="0"/>
        <v>N/A</v>
      </c>
      <c r="J54" s="521"/>
      <c r="K54" s="522"/>
      <c r="L54" s="118" t="s">
        <v>117</v>
      </c>
      <c r="M54" s="121" t="str">
        <f t="shared" ca="1" si="1"/>
        <v>N/A</v>
      </c>
      <c r="N54" s="521"/>
      <c r="O54" s="522"/>
      <c r="P54" s="118" t="s">
        <v>117</v>
      </c>
      <c r="Q54" s="121" t="str">
        <f t="shared" ca="1" si="2"/>
        <v>N/A</v>
      </c>
      <c r="R54" s="521"/>
      <c r="S54" s="522"/>
      <c r="T54" s="16"/>
    </row>
    <row r="55" spans="2:20">
      <c r="B55" s="15"/>
      <c r="C55" s="11"/>
      <c r="D55" s="109" t="s">
        <v>81</v>
      </c>
      <c r="E55" s="112" t="s">
        <v>48</v>
      </c>
      <c r="F55" s="115">
        <v>900001</v>
      </c>
      <c r="G55" s="115">
        <v>1000000</v>
      </c>
      <c r="H55" s="119" t="s">
        <v>117</v>
      </c>
      <c r="I55" s="124" t="str">
        <f t="shared" ca="1" si="0"/>
        <v>N/A</v>
      </c>
      <c r="J55" s="517"/>
      <c r="K55" s="518"/>
      <c r="L55" s="119" t="s">
        <v>117</v>
      </c>
      <c r="M55" s="122" t="str">
        <f t="shared" ca="1" si="1"/>
        <v>N/A</v>
      </c>
      <c r="N55" s="517"/>
      <c r="O55" s="518"/>
      <c r="P55" s="119" t="s">
        <v>117</v>
      </c>
      <c r="Q55" s="122" t="str">
        <f t="shared" ca="1" si="2"/>
        <v>N/A</v>
      </c>
      <c r="R55" s="517"/>
      <c r="S55" s="518"/>
      <c r="T55" s="16"/>
    </row>
    <row r="56" spans="2:20">
      <c r="B56" s="15"/>
      <c r="C56" s="11"/>
      <c r="D56" s="109" t="s">
        <v>82</v>
      </c>
      <c r="E56" s="112" t="s">
        <v>33</v>
      </c>
      <c r="F56" s="115">
        <v>1000001</v>
      </c>
      <c r="G56" s="115">
        <v>1100000</v>
      </c>
      <c r="H56" s="119" t="s">
        <v>117</v>
      </c>
      <c r="I56" s="124" t="str">
        <f t="shared" ca="1" si="0"/>
        <v>N/A</v>
      </c>
      <c r="J56" s="517"/>
      <c r="K56" s="518"/>
      <c r="L56" s="119" t="s">
        <v>117</v>
      </c>
      <c r="M56" s="122" t="str">
        <f t="shared" ca="1" si="1"/>
        <v>N/A</v>
      </c>
      <c r="N56" s="517"/>
      <c r="O56" s="518"/>
      <c r="P56" s="119" t="s">
        <v>117</v>
      </c>
      <c r="Q56" s="122" t="str">
        <f t="shared" ca="1" si="2"/>
        <v>N/A</v>
      </c>
      <c r="R56" s="517"/>
      <c r="S56" s="518"/>
      <c r="T56" s="16"/>
    </row>
    <row r="57" spans="2:20">
      <c r="B57" s="15"/>
      <c r="C57" s="11"/>
      <c r="D57" s="109" t="s">
        <v>83</v>
      </c>
      <c r="E57" s="112" t="s">
        <v>35</v>
      </c>
      <c r="F57" s="115">
        <v>1100001</v>
      </c>
      <c r="G57" s="115">
        <v>1200000</v>
      </c>
      <c r="H57" s="119" t="s">
        <v>117</v>
      </c>
      <c r="I57" s="124" t="str">
        <f t="shared" ca="1" si="0"/>
        <v>N/A</v>
      </c>
      <c r="J57" s="517"/>
      <c r="K57" s="518"/>
      <c r="L57" s="119" t="s">
        <v>117</v>
      </c>
      <c r="M57" s="122" t="str">
        <f t="shared" ca="1" si="1"/>
        <v>N/A</v>
      </c>
      <c r="N57" s="517"/>
      <c r="O57" s="518"/>
      <c r="P57" s="119" t="s">
        <v>117</v>
      </c>
      <c r="Q57" s="122" t="str">
        <f t="shared" ca="1" si="2"/>
        <v>N/A</v>
      </c>
      <c r="R57" s="517"/>
      <c r="S57" s="518"/>
      <c r="T57" s="16"/>
    </row>
    <row r="58" spans="2:20">
      <c r="B58" s="15"/>
      <c r="C58" s="11"/>
      <c r="D58" s="110" t="s">
        <v>84</v>
      </c>
      <c r="E58" s="113" t="s">
        <v>37</v>
      </c>
      <c r="F58" s="116">
        <v>1200001</v>
      </c>
      <c r="G58" s="116">
        <v>1300000</v>
      </c>
      <c r="H58" s="120" t="s">
        <v>117</v>
      </c>
      <c r="I58" s="124" t="str">
        <f t="shared" ca="1" si="0"/>
        <v>N/A</v>
      </c>
      <c r="J58" s="519"/>
      <c r="K58" s="520"/>
      <c r="L58" s="120" t="s">
        <v>117</v>
      </c>
      <c r="M58" s="123" t="str">
        <f t="shared" ca="1" si="1"/>
        <v>N/A</v>
      </c>
      <c r="N58" s="519"/>
      <c r="O58" s="520"/>
      <c r="P58" s="120" t="s">
        <v>117</v>
      </c>
      <c r="Q58" s="123" t="str">
        <f t="shared" ca="1" si="2"/>
        <v>N/A</v>
      </c>
      <c r="R58" s="519"/>
      <c r="S58" s="520"/>
      <c r="T58" s="16"/>
    </row>
    <row r="59" spans="2:20">
      <c r="B59" s="15"/>
      <c r="C59" s="11"/>
      <c r="D59" s="108" t="s">
        <v>87</v>
      </c>
      <c r="E59" s="111" t="s">
        <v>39</v>
      </c>
      <c r="F59" s="114">
        <v>1300001</v>
      </c>
      <c r="G59" s="114">
        <v>1400000</v>
      </c>
      <c r="H59" s="118" t="s">
        <v>117</v>
      </c>
      <c r="I59" s="121" t="str">
        <f t="shared" ca="1" si="0"/>
        <v>N/A</v>
      </c>
      <c r="J59" s="521"/>
      <c r="K59" s="522"/>
      <c r="L59" s="118" t="s">
        <v>117</v>
      </c>
      <c r="M59" s="121" t="str">
        <f t="shared" ca="1" si="1"/>
        <v>N/A</v>
      </c>
      <c r="N59" s="521"/>
      <c r="O59" s="522"/>
      <c r="P59" s="118" t="s">
        <v>117</v>
      </c>
      <c r="Q59" s="121" t="str">
        <f t="shared" ca="1" si="2"/>
        <v>N/A</v>
      </c>
      <c r="R59" s="521"/>
      <c r="S59" s="522"/>
      <c r="T59" s="16"/>
    </row>
    <row r="60" spans="2:20">
      <c r="B60" s="15"/>
      <c r="C60" s="11"/>
      <c r="D60" s="109" t="s">
        <v>88</v>
      </c>
      <c r="E60" s="112" t="s">
        <v>41</v>
      </c>
      <c r="F60" s="115">
        <v>1400001</v>
      </c>
      <c r="G60" s="115">
        <v>1500000</v>
      </c>
      <c r="H60" s="119" t="s">
        <v>117</v>
      </c>
      <c r="I60" s="122" t="str">
        <f t="shared" ca="1" si="0"/>
        <v>N/A</v>
      </c>
      <c r="J60" s="517"/>
      <c r="K60" s="518"/>
      <c r="L60" s="119" t="s">
        <v>117</v>
      </c>
      <c r="M60" s="122" t="str">
        <f t="shared" ca="1" si="1"/>
        <v>N/A</v>
      </c>
      <c r="N60" s="517"/>
      <c r="O60" s="518"/>
      <c r="P60" s="119" t="s">
        <v>117</v>
      </c>
      <c r="Q60" s="122" t="str">
        <f t="shared" ca="1" si="2"/>
        <v>N/A</v>
      </c>
      <c r="R60" s="517"/>
      <c r="S60" s="518"/>
      <c r="T60" s="16"/>
    </row>
    <row r="61" spans="2:20">
      <c r="B61" s="15"/>
      <c r="C61" s="11"/>
      <c r="D61" s="109" t="s">
        <v>89</v>
      </c>
      <c r="E61" s="112" t="s">
        <v>43</v>
      </c>
      <c r="F61" s="115">
        <v>1500001</v>
      </c>
      <c r="G61" s="115">
        <v>1600000</v>
      </c>
      <c r="H61" s="119" t="s">
        <v>117</v>
      </c>
      <c r="I61" s="122" t="str">
        <f t="shared" ca="1" si="0"/>
        <v>N/A</v>
      </c>
      <c r="J61" s="517"/>
      <c r="K61" s="518"/>
      <c r="L61" s="119" t="s">
        <v>117</v>
      </c>
      <c r="M61" s="122" t="str">
        <f t="shared" ca="1" si="1"/>
        <v>N/A</v>
      </c>
      <c r="N61" s="517"/>
      <c r="O61" s="518"/>
      <c r="P61" s="119" t="s">
        <v>117</v>
      </c>
      <c r="Q61" s="122" t="str">
        <f t="shared" ca="1" si="2"/>
        <v>N/A</v>
      </c>
      <c r="R61" s="517"/>
      <c r="S61" s="518"/>
      <c r="T61" s="16"/>
    </row>
    <row r="62" spans="2:20">
      <c r="B62" s="15"/>
      <c r="C62" s="11"/>
      <c r="D62" s="109" t="s">
        <v>90</v>
      </c>
      <c r="E62" s="112" t="s">
        <v>60</v>
      </c>
      <c r="F62" s="115">
        <v>1600001</v>
      </c>
      <c r="G62" s="115">
        <v>1800000</v>
      </c>
      <c r="H62" s="119" t="s">
        <v>117</v>
      </c>
      <c r="I62" s="122" t="str">
        <f t="shared" ca="1" si="0"/>
        <v>N/A</v>
      </c>
      <c r="J62" s="517"/>
      <c r="K62" s="518"/>
      <c r="L62" s="119" t="s">
        <v>117</v>
      </c>
      <c r="M62" s="122" t="str">
        <f t="shared" ca="1" si="1"/>
        <v>N/A</v>
      </c>
      <c r="N62" s="517"/>
      <c r="O62" s="518"/>
      <c r="P62" s="119" t="s">
        <v>117</v>
      </c>
      <c r="Q62" s="122" t="str">
        <f t="shared" ca="1" si="2"/>
        <v>N/A</v>
      </c>
      <c r="R62" s="517"/>
      <c r="S62" s="518"/>
      <c r="T62" s="16"/>
    </row>
    <row r="63" spans="2:20">
      <c r="B63" s="15"/>
      <c r="C63" s="11"/>
      <c r="D63" s="109" t="s">
        <v>91</v>
      </c>
      <c r="E63" s="112" t="s">
        <v>62</v>
      </c>
      <c r="F63" s="115">
        <v>1800001</v>
      </c>
      <c r="G63" s="115">
        <v>2000000</v>
      </c>
      <c r="H63" s="120" t="s">
        <v>117</v>
      </c>
      <c r="I63" s="123" t="str">
        <f t="shared" ca="1" si="0"/>
        <v>N/A</v>
      </c>
      <c r="J63" s="519"/>
      <c r="K63" s="520"/>
      <c r="L63" s="120" t="s">
        <v>117</v>
      </c>
      <c r="M63" s="123" t="str">
        <f t="shared" ca="1" si="1"/>
        <v>N/A</v>
      </c>
      <c r="N63" s="519"/>
      <c r="O63" s="520"/>
      <c r="P63" s="120" t="s">
        <v>117</v>
      </c>
      <c r="Q63" s="123" t="str">
        <f t="shared" ca="1" si="2"/>
        <v>N/A</v>
      </c>
      <c r="R63" s="519"/>
      <c r="S63" s="520"/>
      <c r="T63" s="16"/>
    </row>
    <row r="64" spans="2:20">
      <c r="B64" s="15"/>
      <c r="C64" s="11"/>
      <c r="D64" s="108" t="s">
        <v>92</v>
      </c>
      <c r="E64" s="117" t="s">
        <v>61</v>
      </c>
      <c r="F64" s="114">
        <v>2000000</v>
      </c>
      <c r="G64" s="114">
        <v>3000000</v>
      </c>
      <c r="H64" s="118" t="s">
        <v>117</v>
      </c>
      <c r="I64" s="121" t="str">
        <f t="shared" ca="1" si="0"/>
        <v>N/A</v>
      </c>
      <c r="J64" s="521"/>
      <c r="K64" s="522"/>
      <c r="L64" s="118" t="s">
        <v>117</v>
      </c>
      <c r="M64" s="121" t="str">
        <f t="shared" ca="1" si="1"/>
        <v>N/A</v>
      </c>
      <c r="N64" s="521"/>
      <c r="O64" s="522"/>
      <c r="P64" s="118" t="s">
        <v>117</v>
      </c>
      <c r="Q64" s="121" t="str">
        <f t="shared" ca="1" si="2"/>
        <v>N/A</v>
      </c>
      <c r="R64" s="521"/>
      <c r="S64" s="522"/>
      <c r="T64" s="16"/>
    </row>
    <row r="65" spans="2:20">
      <c r="B65" s="15"/>
      <c r="C65" s="11"/>
      <c r="D65" s="109" t="s">
        <v>93</v>
      </c>
      <c r="E65" s="112" t="s">
        <v>63</v>
      </c>
      <c r="F65" s="115">
        <v>3000000</v>
      </c>
      <c r="G65" s="115">
        <v>4000000</v>
      </c>
      <c r="H65" s="119" t="s">
        <v>117</v>
      </c>
      <c r="I65" s="122" t="str">
        <f t="shared" ca="1" si="0"/>
        <v>N/A</v>
      </c>
      <c r="J65" s="517"/>
      <c r="K65" s="518"/>
      <c r="L65" s="119" t="s">
        <v>117</v>
      </c>
      <c r="M65" s="122" t="str">
        <f t="shared" ca="1" si="1"/>
        <v>N/A</v>
      </c>
      <c r="N65" s="517"/>
      <c r="O65" s="518"/>
      <c r="P65" s="119" t="s">
        <v>117</v>
      </c>
      <c r="Q65" s="122" t="str">
        <f t="shared" ca="1" si="2"/>
        <v>N/A</v>
      </c>
      <c r="R65" s="517"/>
      <c r="S65" s="518"/>
      <c r="T65" s="16"/>
    </row>
    <row r="66" spans="2:20">
      <c r="B66" s="15"/>
      <c r="C66" s="11"/>
      <c r="D66" s="109" t="s">
        <v>94</v>
      </c>
      <c r="E66" s="112" t="s">
        <v>64</v>
      </c>
      <c r="F66" s="115">
        <v>4000000</v>
      </c>
      <c r="G66" s="115">
        <v>5000000</v>
      </c>
      <c r="H66" s="119" t="s">
        <v>117</v>
      </c>
      <c r="I66" s="122" t="str">
        <f t="shared" ca="1" si="0"/>
        <v>N/A</v>
      </c>
      <c r="J66" s="517"/>
      <c r="K66" s="518"/>
      <c r="L66" s="119" t="s">
        <v>117</v>
      </c>
      <c r="M66" s="122" t="str">
        <f t="shared" ca="1" si="1"/>
        <v>N/A</v>
      </c>
      <c r="N66" s="517"/>
      <c r="O66" s="518"/>
      <c r="P66" s="119" t="s">
        <v>117</v>
      </c>
      <c r="Q66" s="122" t="str">
        <f t="shared" ca="1" si="2"/>
        <v>N/A</v>
      </c>
      <c r="R66" s="517"/>
      <c r="S66" s="518"/>
      <c r="T66" s="16"/>
    </row>
    <row r="67" spans="2:20">
      <c r="B67" s="15"/>
      <c r="C67" s="11"/>
      <c r="D67" s="110" t="s">
        <v>95</v>
      </c>
      <c r="E67" s="113" t="s">
        <v>65</v>
      </c>
      <c r="F67" s="116">
        <v>5000001</v>
      </c>
      <c r="G67" s="116"/>
      <c r="H67" s="120" t="s">
        <v>117</v>
      </c>
      <c r="I67" s="123" t="str">
        <f t="shared" ca="1" si="0"/>
        <v>N/A</v>
      </c>
      <c r="J67" s="519"/>
      <c r="K67" s="520"/>
      <c r="L67" s="120" t="s">
        <v>117</v>
      </c>
      <c r="M67" s="123" t="str">
        <f t="shared" ca="1" si="1"/>
        <v>N/A</v>
      </c>
      <c r="N67" s="519"/>
      <c r="O67" s="520"/>
      <c r="P67" s="120" t="s">
        <v>117</v>
      </c>
      <c r="Q67" s="123" t="str">
        <f t="shared" ca="1" si="2"/>
        <v>N/A</v>
      </c>
      <c r="R67" s="519"/>
      <c r="S67" s="520"/>
      <c r="T67" s="16"/>
    </row>
    <row r="68" spans="2:20">
      <c r="B68" s="15"/>
      <c r="C68" s="11"/>
      <c r="D68" s="236"/>
      <c r="E68" s="11"/>
      <c r="F68" s="237"/>
      <c r="G68" s="237"/>
      <c r="H68" s="125"/>
      <c r="I68" s="128"/>
      <c r="J68" s="238"/>
      <c r="K68" s="238"/>
      <c r="L68" s="137"/>
      <c r="M68" s="128"/>
      <c r="N68" s="238"/>
      <c r="O68" s="238"/>
      <c r="P68" s="137"/>
      <c r="Q68" s="128"/>
      <c r="R68" s="238"/>
      <c r="S68" s="238"/>
      <c r="T68" s="16"/>
    </row>
    <row r="69" spans="2:20">
      <c r="B69" s="15"/>
      <c r="C69" s="11"/>
      <c r="D69" s="96" t="s">
        <v>412</v>
      </c>
      <c r="E69" s="11"/>
      <c r="F69" s="11"/>
      <c r="G69" s="11"/>
      <c r="H69" s="11"/>
      <c r="I69" s="11"/>
      <c r="J69" s="35"/>
      <c r="K69" s="11"/>
      <c r="L69" s="11"/>
      <c r="M69" s="11"/>
      <c r="N69" s="11"/>
      <c r="O69" s="11"/>
      <c r="P69" s="11"/>
      <c r="Q69" s="11"/>
      <c r="R69" s="11"/>
      <c r="S69" s="11"/>
      <c r="T69" s="16"/>
    </row>
    <row r="70" spans="2:20">
      <c r="B70" s="15"/>
      <c r="C70" s="11"/>
      <c r="D70" s="523" t="s">
        <v>670</v>
      </c>
      <c r="E70" s="525" t="s">
        <v>671</v>
      </c>
      <c r="F70" s="523" t="s">
        <v>96</v>
      </c>
      <c r="G70" s="525" t="s">
        <v>97</v>
      </c>
      <c r="H70" s="527" t="s">
        <v>576</v>
      </c>
      <c r="I70" s="528"/>
      <c r="J70" s="528"/>
      <c r="K70" s="529"/>
      <c r="L70" s="527" t="s">
        <v>577</v>
      </c>
      <c r="M70" s="528"/>
      <c r="N70" s="528"/>
      <c r="O70" s="529"/>
      <c r="P70" s="527" t="s">
        <v>578</v>
      </c>
      <c r="Q70" s="528"/>
      <c r="R70" s="528"/>
      <c r="S70" s="529"/>
      <c r="T70" s="16"/>
    </row>
    <row r="71" spans="2:20">
      <c r="B71" s="15"/>
      <c r="C71" s="11"/>
      <c r="D71" s="524"/>
      <c r="E71" s="526"/>
      <c r="F71" s="524"/>
      <c r="G71" s="526"/>
      <c r="H71" s="230" t="s">
        <v>103</v>
      </c>
      <c r="I71" s="230" t="s">
        <v>98</v>
      </c>
      <c r="J71" s="527" t="s">
        <v>296</v>
      </c>
      <c r="K71" s="529"/>
      <c r="L71" s="230" t="s">
        <v>103</v>
      </c>
      <c r="M71" s="230" t="s">
        <v>98</v>
      </c>
      <c r="N71" s="527" t="s">
        <v>296</v>
      </c>
      <c r="O71" s="529"/>
      <c r="P71" s="230" t="s">
        <v>103</v>
      </c>
      <c r="Q71" s="230" t="s">
        <v>98</v>
      </c>
      <c r="R71" s="527" t="s">
        <v>296</v>
      </c>
      <c r="S71" s="529"/>
      <c r="T71" s="16"/>
    </row>
    <row r="72" spans="2:20">
      <c r="B72" s="15"/>
      <c r="C72" s="11"/>
      <c r="D72" s="108" t="s">
        <v>85</v>
      </c>
      <c r="E72" s="111">
        <v>0</v>
      </c>
      <c r="F72" s="114">
        <v>0</v>
      </c>
      <c r="G72" s="114">
        <v>0</v>
      </c>
      <c r="H72" s="118" t="s">
        <v>117</v>
      </c>
      <c r="I72" s="121" t="str">
        <f t="shared" ref="I72" ca="1" si="3">IF(ISREF(INDIRECT("'L3.1S-"&amp;$D72&amp;"'!O:O")),IF(COUNTIFS(INDIRECT("'L3.1S-"&amp;$D72&amp;"'!O:O"),"ERROR")+COUNTIFS(INDIRECT("'L3.1S-"&amp;$D72&amp;"'!U:U"),"ERROR")=0,"OK","ERROR"),"N/A")</f>
        <v>N/A</v>
      </c>
      <c r="J72" s="521"/>
      <c r="K72" s="522"/>
      <c r="L72" s="118" t="s">
        <v>117</v>
      </c>
      <c r="M72" s="121" t="str">
        <f ca="1">IF(ISREF(INDIRECT("'L3.2S-"&amp;$D72&amp;"'!O:O")),IF(COUNTIFS(INDIRECT("'L3.2S-"&amp;$D72&amp;"'!O:O"),"ERROR")=0,"OK","ERROR"),"N/A")</f>
        <v>N/A</v>
      </c>
      <c r="N72" s="521"/>
      <c r="O72" s="522"/>
      <c r="P72" s="118" t="s">
        <v>117</v>
      </c>
      <c r="Q72" s="121" t="str">
        <f ca="1">IF(ISREF(INDIRECT("'L3.3S-"&amp;$D72&amp;"'!O:O")),IF(COUNTIFS(INDIRECT("'L3.3S-"&amp;$D72&amp;"'!O:O"),"ERROR")=0,"OK","ERROR"),"N/A")</f>
        <v>N/A</v>
      </c>
      <c r="R72" s="521"/>
      <c r="S72" s="522"/>
      <c r="T72" s="16"/>
    </row>
    <row r="73" spans="2:20">
      <c r="B73" s="15"/>
      <c r="C73" s="11"/>
      <c r="D73" s="109" t="s">
        <v>71</v>
      </c>
      <c r="E73" s="112" t="s">
        <v>51</v>
      </c>
      <c r="F73" s="115">
        <v>1</v>
      </c>
      <c r="G73" s="115">
        <v>100000</v>
      </c>
      <c r="H73" s="119" t="s">
        <v>117</v>
      </c>
      <c r="I73" s="122" t="str">
        <f ca="1">IF(ISREF(INDIRECT("'L3.1S-"&amp;$D73&amp;"'!O:O")),IF(COUNTIFS(INDIRECT("'L3.1S-"&amp;$D73&amp;"'!O:O"),"ERROR")+COUNTIFS(INDIRECT("'L3.1S-"&amp;$D73&amp;"'!U:U"),"ERROR")=0,"OK","ERROR"),"N/A")</f>
        <v>N/A</v>
      </c>
      <c r="J73" s="517"/>
      <c r="K73" s="518"/>
      <c r="L73" s="119" t="s">
        <v>117</v>
      </c>
      <c r="M73" s="122" t="str">
        <f t="shared" ref="M73:M95" ca="1" si="4">IF(ISREF(INDIRECT("'L3.2S-"&amp;$D73&amp;"'!O:O")),IF(COUNTIFS(INDIRECT("'L3.2S-"&amp;$D73&amp;"'!O:O"),"ERROR")=0,"OK","ERROR"),"N/A")</f>
        <v>N/A</v>
      </c>
      <c r="N73" s="517"/>
      <c r="O73" s="518"/>
      <c r="P73" s="119" t="s">
        <v>117</v>
      </c>
      <c r="Q73" s="122" t="str">
        <f t="shared" ref="Q73:Q95" ca="1" si="5">IF(ISREF(INDIRECT("'L3.3S-"&amp;$D73&amp;"'!O:O")),IF(COUNTIFS(INDIRECT("'L3.3S-"&amp;$D73&amp;"'!O:O"),"ERROR")=0,"OK","ERROR"),"N/A")</f>
        <v>N/A</v>
      </c>
      <c r="R73" s="517"/>
      <c r="S73" s="518"/>
      <c r="T73" s="16"/>
    </row>
    <row r="74" spans="2:20">
      <c r="B74" s="15"/>
      <c r="C74" s="11"/>
      <c r="D74" s="109" t="s">
        <v>72</v>
      </c>
      <c r="E74" s="112" t="s">
        <v>34</v>
      </c>
      <c r="F74" s="115">
        <v>100001</v>
      </c>
      <c r="G74" s="115">
        <v>150000</v>
      </c>
      <c r="H74" s="119" t="s">
        <v>117</v>
      </c>
      <c r="I74" s="122" t="str">
        <f t="shared" ref="I74:I95" ca="1" si="6">IF(ISREF(INDIRECT("'L3.1S-"&amp;$D74&amp;"'!O:O")),IF(COUNTIFS(INDIRECT("'L3.1S-"&amp;$D74&amp;"'!O:O"),"ERROR")+COUNTIFS(INDIRECT("'L3.1S-"&amp;$D74&amp;"'!U:U"),"ERROR")=0,"OK","ERROR"),"N/A")</f>
        <v>N/A</v>
      </c>
      <c r="J74" s="517"/>
      <c r="K74" s="518"/>
      <c r="L74" s="119" t="s">
        <v>117</v>
      </c>
      <c r="M74" s="122" t="str">
        <f t="shared" ca="1" si="4"/>
        <v>N/A</v>
      </c>
      <c r="N74" s="517"/>
      <c r="O74" s="518"/>
      <c r="P74" s="119" t="s">
        <v>117</v>
      </c>
      <c r="Q74" s="122" t="str">
        <f t="shared" ca="1" si="5"/>
        <v>N/A</v>
      </c>
      <c r="R74" s="517"/>
      <c r="S74" s="518"/>
      <c r="T74" s="16"/>
    </row>
    <row r="75" spans="2:20">
      <c r="B75" s="15"/>
      <c r="C75" s="11"/>
      <c r="D75" s="109" t="s">
        <v>73</v>
      </c>
      <c r="E75" s="112" t="s">
        <v>36</v>
      </c>
      <c r="F75" s="115">
        <v>150001</v>
      </c>
      <c r="G75" s="115">
        <v>200000</v>
      </c>
      <c r="H75" s="119" t="s">
        <v>117</v>
      </c>
      <c r="I75" s="122" t="str">
        <f t="shared" ca="1" si="6"/>
        <v>N/A</v>
      </c>
      <c r="J75" s="517"/>
      <c r="K75" s="518"/>
      <c r="L75" s="119" t="s">
        <v>117</v>
      </c>
      <c r="M75" s="122" t="str">
        <f t="shared" ca="1" si="4"/>
        <v>N/A</v>
      </c>
      <c r="N75" s="517"/>
      <c r="O75" s="518"/>
      <c r="P75" s="119" t="s">
        <v>117</v>
      </c>
      <c r="Q75" s="122" t="str">
        <f t="shared" ca="1" si="5"/>
        <v>N/A</v>
      </c>
      <c r="R75" s="517"/>
      <c r="S75" s="518"/>
      <c r="T75" s="16"/>
    </row>
    <row r="76" spans="2:20">
      <c r="B76" s="15"/>
      <c r="C76" s="11"/>
      <c r="D76" s="110" t="s">
        <v>74</v>
      </c>
      <c r="E76" s="113" t="s">
        <v>38</v>
      </c>
      <c r="F76" s="116">
        <v>200001</v>
      </c>
      <c r="G76" s="116">
        <v>300000</v>
      </c>
      <c r="H76" s="120" t="s">
        <v>117</v>
      </c>
      <c r="I76" s="123" t="str">
        <f t="shared" ca="1" si="6"/>
        <v>N/A</v>
      </c>
      <c r="J76" s="519"/>
      <c r="K76" s="520"/>
      <c r="L76" s="120" t="s">
        <v>117</v>
      </c>
      <c r="M76" s="123" t="str">
        <f t="shared" ca="1" si="4"/>
        <v>N/A</v>
      </c>
      <c r="N76" s="519"/>
      <c r="O76" s="520"/>
      <c r="P76" s="120" t="s">
        <v>117</v>
      </c>
      <c r="Q76" s="123" t="str">
        <f t="shared" ca="1" si="5"/>
        <v>N/A</v>
      </c>
      <c r="R76" s="519"/>
      <c r="S76" s="520"/>
      <c r="T76" s="16"/>
    </row>
    <row r="77" spans="2:20">
      <c r="B77" s="15"/>
      <c r="C77" s="11"/>
      <c r="D77" s="108" t="s">
        <v>75</v>
      </c>
      <c r="E77" s="111" t="s">
        <v>40</v>
      </c>
      <c r="F77" s="114">
        <v>300001</v>
      </c>
      <c r="G77" s="114">
        <v>400000</v>
      </c>
      <c r="H77" s="118" t="s">
        <v>117</v>
      </c>
      <c r="I77" s="121" t="str">
        <f t="shared" ca="1" si="6"/>
        <v>N/A</v>
      </c>
      <c r="J77" s="521"/>
      <c r="K77" s="522"/>
      <c r="L77" s="118" t="s">
        <v>117</v>
      </c>
      <c r="M77" s="121" t="str">
        <f t="shared" ca="1" si="4"/>
        <v>N/A</v>
      </c>
      <c r="N77" s="521"/>
      <c r="O77" s="522"/>
      <c r="P77" s="118" t="s">
        <v>117</v>
      </c>
      <c r="Q77" s="121" t="str">
        <f t="shared" ca="1" si="5"/>
        <v>N/A</v>
      </c>
      <c r="R77" s="521"/>
      <c r="S77" s="522"/>
      <c r="T77" s="16"/>
    </row>
    <row r="78" spans="2:20">
      <c r="B78" s="15"/>
      <c r="C78" s="11"/>
      <c r="D78" s="109" t="s">
        <v>76</v>
      </c>
      <c r="E78" s="112" t="s">
        <v>42</v>
      </c>
      <c r="F78" s="115">
        <v>400001</v>
      </c>
      <c r="G78" s="115">
        <v>500000</v>
      </c>
      <c r="H78" s="119" t="s">
        <v>117</v>
      </c>
      <c r="I78" s="122" t="str">
        <f t="shared" ca="1" si="6"/>
        <v>N/A</v>
      </c>
      <c r="J78" s="517"/>
      <c r="K78" s="518"/>
      <c r="L78" s="119" t="s">
        <v>117</v>
      </c>
      <c r="M78" s="122" t="str">
        <f t="shared" ca="1" si="4"/>
        <v>N/A</v>
      </c>
      <c r="N78" s="517"/>
      <c r="O78" s="518"/>
      <c r="P78" s="119" t="s">
        <v>117</v>
      </c>
      <c r="Q78" s="122" t="str">
        <f t="shared" ca="1" si="5"/>
        <v>N/A</v>
      </c>
      <c r="R78" s="517"/>
      <c r="S78" s="518"/>
      <c r="T78" s="16"/>
    </row>
    <row r="79" spans="2:20">
      <c r="B79" s="15"/>
      <c r="C79" s="11"/>
      <c r="D79" s="109" t="s">
        <v>77</v>
      </c>
      <c r="E79" s="112" t="s">
        <v>44</v>
      </c>
      <c r="F79" s="115">
        <v>500001</v>
      </c>
      <c r="G79" s="115">
        <v>600000</v>
      </c>
      <c r="H79" s="119" t="s">
        <v>117</v>
      </c>
      <c r="I79" s="122" t="str">
        <f t="shared" ca="1" si="6"/>
        <v>N/A</v>
      </c>
      <c r="J79" s="517"/>
      <c r="K79" s="518"/>
      <c r="L79" s="119" t="s">
        <v>117</v>
      </c>
      <c r="M79" s="122" t="str">
        <f t="shared" ca="1" si="4"/>
        <v>N/A</v>
      </c>
      <c r="N79" s="517"/>
      <c r="O79" s="518"/>
      <c r="P79" s="119" t="s">
        <v>117</v>
      </c>
      <c r="Q79" s="122" t="str">
        <f t="shared" ca="1" si="5"/>
        <v>N/A</v>
      </c>
      <c r="R79" s="517"/>
      <c r="S79" s="518"/>
      <c r="T79" s="16"/>
    </row>
    <row r="80" spans="2:20">
      <c r="B80" s="15"/>
      <c r="C80" s="11"/>
      <c r="D80" s="109" t="s">
        <v>78</v>
      </c>
      <c r="E80" s="112" t="s">
        <v>45</v>
      </c>
      <c r="F80" s="115">
        <v>600001</v>
      </c>
      <c r="G80" s="115">
        <v>700000</v>
      </c>
      <c r="H80" s="119" t="s">
        <v>117</v>
      </c>
      <c r="I80" s="122" t="str">
        <f t="shared" ca="1" si="6"/>
        <v>N/A</v>
      </c>
      <c r="J80" s="517"/>
      <c r="K80" s="518"/>
      <c r="L80" s="119" t="s">
        <v>117</v>
      </c>
      <c r="M80" s="122" t="str">
        <f t="shared" ca="1" si="4"/>
        <v>N/A</v>
      </c>
      <c r="N80" s="517"/>
      <c r="O80" s="518"/>
      <c r="P80" s="119" t="s">
        <v>117</v>
      </c>
      <c r="Q80" s="122" t="str">
        <f t="shared" ca="1" si="5"/>
        <v>N/A</v>
      </c>
      <c r="R80" s="517"/>
      <c r="S80" s="518"/>
      <c r="T80" s="16"/>
    </row>
    <row r="81" spans="2:20">
      <c r="B81" s="15"/>
      <c r="C81" s="11"/>
      <c r="D81" s="110" t="s">
        <v>79</v>
      </c>
      <c r="E81" s="113" t="s">
        <v>46</v>
      </c>
      <c r="F81" s="116">
        <v>700001</v>
      </c>
      <c r="G81" s="116">
        <v>800000</v>
      </c>
      <c r="H81" s="120" t="s">
        <v>117</v>
      </c>
      <c r="I81" s="123" t="str">
        <f t="shared" ca="1" si="6"/>
        <v>N/A</v>
      </c>
      <c r="J81" s="519"/>
      <c r="K81" s="520"/>
      <c r="L81" s="120" t="s">
        <v>117</v>
      </c>
      <c r="M81" s="123" t="str">
        <f t="shared" ca="1" si="4"/>
        <v>N/A</v>
      </c>
      <c r="N81" s="519"/>
      <c r="O81" s="520"/>
      <c r="P81" s="120" t="s">
        <v>117</v>
      </c>
      <c r="Q81" s="123" t="str">
        <f t="shared" ca="1" si="5"/>
        <v>N/A</v>
      </c>
      <c r="R81" s="519"/>
      <c r="S81" s="520"/>
      <c r="T81" s="16"/>
    </row>
    <row r="82" spans="2:20">
      <c r="B82" s="15"/>
      <c r="C82" s="11"/>
      <c r="D82" s="108" t="s">
        <v>80</v>
      </c>
      <c r="E82" s="111" t="s">
        <v>47</v>
      </c>
      <c r="F82" s="114">
        <v>800001</v>
      </c>
      <c r="G82" s="114">
        <v>900000</v>
      </c>
      <c r="H82" s="118" t="s">
        <v>117</v>
      </c>
      <c r="I82" s="124" t="str">
        <f t="shared" ca="1" si="6"/>
        <v>N/A</v>
      </c>
      <c r="J82" s="521"/>
      <c r="K82" s="522"/>
      <c r="L82" s="118" t="s">
        <v>117</v>
      </c>
      <c r="M82" s="121" t="str">
        <f t="shared" ca="1" si="4"/>
        <v>N/A</v>
      </c>
      <c r="N82" s="521"/>
      <c r="O82" s="522"/>
      <c r="P82" s="118" t="s">
        <v>117</v>
      </c>
      <c r="Q82" s="121" t="str">
        <f t="shared" ca="1" si="5"/>
        <v>N/A</v>
      </c>
      <c r="R82" s="521"/>
      <c r="S82" s="522"/>
      <c r="T82" s="16"/>
    </row>
    <row r="83" spans="2:20">
      <c r="B83" s="15"/>
      <c r="C83" s="11"/>
      <c r="D83" s="109" t="s">
        <v>81</v>
      </c>
      <c r="E83" s="112" t="s">
        <v>48</v>
      </c>
      <c r="F83" s="115">
        <v>900001</v>
      </c>
      <c r="G83" s="115">
        <v>1000000</v>
      </c>
      <c r="H83" s="119" t="s">
        <v>117</v>
      </c>
      <c r="I83" s="124" t="str">
        <f t="shared" ca="1" si="6"/>
        <v>N/A</v>
      </c>
      <c r="J83" s="517"/>
      <c r="K83" s="518"/>
      <c r="L83" s="119" t="s">
        <v>117</v>
      </c>
      <c r="M83" s="122" t="str">
        <f t="shared" ca="1" si="4"/>
        <v>N/A</v>
      </c>
      <c r="N83" s="517"/>
      <c r="O83" s="518"/>
      <c r="P83" s="119" t="s">
        <v>117</v>
      </c>
      <c r="Q83" s="122" t="str">
        <f t="shared" ca="1" si="5"/>
        <v>N/A</v>
      </c>
      <c r="R83" s="517"/>
      <c r="S83" s="518"/>
      <c r="T83" s="16"/>
    </row>
    <row r="84" spans="2:20">
      <c r="B84" s="15"/>
      <c r="C84" s="11"/>
      <c r="D84" s="109" t="s">
        <v>82</v>
      </c>
      <c r="E84" s="112" t="s">
        <v>33</v>
      </c>
      <c r="F84" s="115">
        <v>1000001</v>
      </c>
      <c r="G84" s="115">
        <v>1100000</v>
      </c>
      <c r="H84" s="119" t="s">
        <v>117</v>
      </c>
      <c r="I84" s="124" t="str">
        <f t="shared" ca="1" si="6"/>
        <v>N/A</v>
      </c>
      <c r="J84" s="517"/>
      <c r="K84" s="518"/>
      <c r="L84" s="119" t="s">
        <v>117</v>
      </c>
      <c r="M84" s="122" t="str">
        <f t="shared" ca="1" si="4"/>
        <v>N/A</v>
      </c>
      <c r="N84" s="517"/>
      <c r="O84" s="518"/>
      <c r="P84" s="119" t="s">
        <v>117</v>
      </c>
      <c r="Q84" s="122" t="str">
        <f t="shared" ca="1" si="5"/>
        <v>N/A</v>
      </c>
      <c r="R84" s="517"/>
      <c r="S84" s="518"/>
      <c r="T84" s="16"/>
    </row>
    <row r="85" spans="2:20">
      <c r="B85" s="15"/>
      <c r="C85" s="11"/>
      <c r="D85" s="109" t="s">
        <v>83</v>
      </c>
      <c r="E85" s="112" t="s">
        <v>35</v>
      </c>
      <c r="F85" s="115">
        <v>1100001</v>
      </c>
      <c r="G85" s="115">
        <v>1200000</v>
      </c>
      <c r="H85" s="119" t="s">
        <v>117</v>
      </c>
      <c r="I85" s="124" t="str">
        <f t="shared" ca="1" si="6"/>
        <v>N/A</v>
      </c>
      <c r="J85" s="517"/>
      <c r="K85" s="518"/>
      <c r="L85" s="119" t="s">
        <v>117</v>
      </c>
      <c r="M85" s="122" t="str">
        <f t="shared" ca="1" si="4"/>
        <v>N/A</v>
      </c>
      <c r="N85" s="517"/>
      <c r="O85" s="518"/>
      <c r="P85" s="119" t="s">
        <v>117</v>
      </c>
      <c r="Q85" s="122" t="str">
        <f t="shared" ca="1" si="5"/>
        <v>N/A</v>
      </c>
      <c r="R85" s="517"/>
      <c r="S85" s="518"/>
      <c r="T85" s="16"/>
    </row>
    <row r="86" spans="2:20">
      <c r="B86" s="15"/>
      <c r="C86" s="11"/>
      <c r="D86" s="110" t="s">
        <v>84</v>
      </c>
      <c r="E86" s="113" t="s">
        <v>37</v>
      </c>
      <c r="F86" s="116">
        <v>1200001</v>
      </c>
      <c r="G86" s="116">
        <v>1300000</v>
      </c>
      <c r="H86" s="120" t="s">
        <v>117</v>
      </c>
      <c r="I86" s="124" t="str">
        <f t="shared" ca="1" si="6"/>
        <v>N/A</v>
      </c>
      <c r="J86" s="519"/>
      <c r="K86" s="520"/>
      <c r="L86" s="120" t="s">
        <v>117</v>
      </c>
      <c r="M86" s="123" t="str">
        <f t="shared" ca="1" si="4"/>
        <v>N/A</v>
      </c>
      <c r="N86" s="519"/>
      <c r="O86" s="520"/>
      <c r="P86" s="120" t="s">
        <v>117</v>
      </c>
      <c r="Q86" s="123" t="str">
        <f t="shared" ca="1" si="5"/>
        <v>N/A</v>
      </c>
      <c r="R86" s="519"/>
      <c r="S86" s="520"/>
      <c r="T86" s="16"/>
    </row>
    <row r="87" spans="2:20">
      <c r="B87" s="15"/>
      <c r="C87" s="11"/>
      <c r="D87" s="108" t="s">
        <v>87</v>
      </c>
      <c r="E87" s="111" t="s">
        <v>39</v>
      </c>
      <c r="F87" s="114">
        <v>1300001</v>
      </c>
      <c r="G87" s="114">
        <v>1400000</v>
      </c>
      <c r="H87" s="118" t="s">
        <v>117</v>
      </c>
      <c r="I87" s="121" t="str">
        <f t="shared" ca="1" si="6"/>
        <v>N/A</v>
      </c>
      <c r="J87" s="521"/>
      <c r="K87" s="522"/>
      <c r="L87" s="118" t="s">
        <v>117</v>
      </c>
      <c r="M87" s="121" t="str">
        <f t="shared" ca="1" si="4"/>
        <v>N/A</v>
      </c>
      <c r="N87" s="521"/>
      <c r="O87" s="522"/>
      <c r="P87" s="118" t="s">
        <v>117</v>
      </c>
      <c r="Q87" s="121" t="str">
        <f t="shared" ca="1" si="5"/>
        <v>N/A</v>
      </c>
      <c r="R87" s="521"/>
      <c r="S87" s="522"/>
      <c r="T87" s="16"/>
    </row>
    <row r="88" spans="2:20">
      <c r="B88" s="15"/>
      <c r="C88" s="11"/>
      <c r="D88" s="109" t="s">
        <v>88</v>
      </c>
      <c r="E88" s="112" t="s">
        <v>41</v>
      </c>
      <c r="F88" s="115">
        <v>1400001</v>
      </c>
      <c r="G88" s="115">
        <v>1500000</v>
      </c>
      <c r="H88" s="119" t="s">
        <v>117</v>
      </c>
      <c r="I88" s="122" t="str">
        <f t="shared" ca="1" si="6"/>
        <v>N/A</v>
      </c>
      <c r="J88" s="517"/>
      <c r="K88" s="518"/>
      <c r="L88" s="119" t="s">
        <v>117</v>
      </c>
      <c r="M88" s="122" t="str">
        <f t="shared" ca="1" si="4"/>
        <v>N/A</v>
      </c>
      <c r="N88" s="517"/>
      <c r="O88" s="518"/>
      <c r="P88" s="119" t="s">
        <v>117</v>
      </c>
      <c r="Q88" s="122" t="str">
        <f t="shared" ca="1" si="5"/>
        <v>N/A</v>
      </c>
      <c r="R88" s="517"/>
      <c r="S88" s="518"/>
      <c r="T88" s="16"/>
    </row>
    <row r="89" spans="2:20">
      <c r="B89" s="15"/>
      <c r="C89" s="11"/>
      <c r="D89" s="109" t="s">
        <v>89</v>
      </c>
      <c r="E89" s="112" t="s">
        <v>43</v>
      </c>
      <c r="F89" s="115">
        <v>1500001</v>
      </c>
      <c r="G89" s="115">
        <v>1600000</v>
      </c>
      <c r="H89" s="119" t="s">
        <v>117</v>
      </c>
      <c r="I89" s="122" t="str">
        <f t="shared" ca="1" si="6"/>
        <v>N/A</v>
      </c>
      <c r="J89" s="517"/>
      <c r="K89" s="518"/>
      <c r="L89" s="119" t="s">
        <v>117</v>
      </c>
      <c r="M89" s="122" t="str">
        <f t="shared" ca="1" si="4"/>
        <v>N/A</v>
      </c>
      <c r="N89" s="517"/>
      <c r="O89" s="518"/>
      <c r="P89" s="119" t="s">
        <v>117</v>
      </c>
      <c r="Q89" s="122" t="str">
        <f t="shared" ca="1" si="5"/>
        <v>N/A</v>
      </c>
      <c r="R89" s="517"/>
      <c r="S89" s="518"/>
      <c r="T89" s="16"/>
    </row>
    <row r="90" spans="2:20">
      <c r="B90" s="15"/>
      <c r="C90" s="11"/>
      <c r="D90" s="109" t="s">
        <v>90</v>
      </c>
      <c r="E90" s="112" t="s">
        <v>60</v>
      </c>
      <c r="F90" s="115">
        <v>1600001</v>
      </c>
      <c r="G90" s="115">
        <v>1800000</v>
      </c>
      <c r="H90" s="119" t="s">
        <v>117</v>
      </c>
      <c r="I90" s="122" t="str">
        <f t="shared" ca="1" si="6"/>
        <v>N/A</v>
      </c>
      <c r="J90" s="517"/>
      <c r="K90" s="518"/>
      <c r="L90" s="119" t="s">
        <v>117</v>
      </c>
      <c r="M90" s="122" t="str">
        <f t="shared" ca="1" si="4"/>
        <v>N/A</v>
      </c>
      <c r="N90" s="517"/>
      <c r="O90" s="518"/>
      <c r="P90" s="119" t="s">
        <v>117</v>
      </c>
      <c r="Q90" s="122" t="str">
        <f t="shared" ca="1" si="5"/>
        <v>N/A</v>
      </c>
      <c r="R90" s="517"/>
      <c r="S90" s="518"/>
      <c r="T90" s="16"/>
    </row>
    <row r="91" spans="2:20">
      <c r="B91" s="15"/>
      <c r="C91" s="11"/>
      <c r="D91" s="109" t="s">
        <v>91</v>
      </c>
      <c r="E91" s="112" t="s">
        <v>62</v>
      </c>
      <c r="F91" s="115">
        <v>1800001</v>
      </c>
      <c r="G91" s="115">
        <v>2000000</v>
      </c>
      <c r="H91" s="120" t="s">
        <v>117</v>
      </c>
      <c r="I91" s="123" t="str">
        <f t="shared" ca="1" si="6"/>
        <v>N/A</v>
      </c>
      <c r="J91" s="519"/>
      <c r="K91" s="520"/>
      <c r="L91" s="120" t="s">
        <v>117</v>
      </c>
      <c r="M91" s="123" t="str">
        <f t="shared" ca="1" si="4"/>
        <v>N/A</v>
      </c>
      <c r="N91" s="519"/>
      <c r="O91" s="520"/>
      <c r="P91" s="120" t="s">
        <v>117</v>
      </c>
      <c r="Q91" s="123" t="str">
        <f t="shared" ca="1" si="5"/>
        <v>N/A</v>
      </c>
      <c r="R91" s="519"/>
      <c r="S91" s="520"/>
      <c r="T91" s="16"/>
    </row>
    <row r="92" spans="2:20">
      <c r="B92" s="15"/>
      <c r="C92" s="11"/>
      <c r="D92" s="108" t="s">
        <v>92</v>
      </c>
      <c r="E92" s="117" t="s">
        <v>61</v>
      </c>
      <c r="F92" s="114">
        <v>2000000</v>
      </c>
      <c r="G92" s="114">
        <v>3000000</v>
      </c>
      <c r="H92" s="118" t="s">
        <v>117</v>
      </c>
      <c r="I92" s="121" t="str">
        <f t="shared" ca="1" si="6"/>
        <v>N/A</v>
      </c>
      <c r="J92" s="521"/>
      <c r="K92" s="522"/>
      <c r="L92" s="118" t="s">
        <v>117</v>
      </c>
      <c r="M92" s="121" t="str">
        <f t="shared" ca="1" si="4"/>
        <v>N/A</v>
      </c>
      <c r="N92" s="521"/>
      <c r="O92" s="522"/>
      <c r="P92" s="118" t="s">
        <v>117</v>
      </c>
      <c r="Q92" s="121" t="str">
        <f t="shared" ca="1" si="5"/>
        <v>N/A</v>
      </c>
      <c r="R92" s="521"/>
      <c r="S92" s="522"/>
      <c r="T92" s="16"/>
    </row>
    <row r="93" spans="2:20">
      <c r="B93" s="15"/>
      <c r="C93" s="11"/>
      <c r="D93" s="109" t="s">
        <v>93</v>
      </c>
      <c r="E93" s="112" t="s">
        <v>63</v>
      </c>
      <c r="F93" s="115">
        <v>3000000</v>
      </c>
      <c r="G93" s="115">
        <v>4000000</v>
      </c>
      <c r="H93" s="119" t="s">
        <v>117</v>
      </c>
      <c r="I93" s="122" t="str">
        <f t="shared" ca="1" si="6"/>
        <v>N/A</v>
      </c>
      <c r="J93" s="517"/>
      <c r="K93" s="518"/>
      <c r="L93" s="119" t="s">
        <v>117</v>
      </c>
      <c r="M93" s="122" t="str">
        <f t="shared" ca="1" si="4"/>
        <v>N/A</v>
      </c>
      <c r="N93" s="517"/>
      <c r="O93" s="518"/>
      <c r="P93" s="119" t="s">
        <v>117</v>
      </c>
      <c r="Q93" s="122" t="str">
        <f t="shared" ca="1" si="5"/>
        <v>N/A</v>
      </c>
      <c r="R93" s="517"/>
      <c r="S93" s="518"/>
      <c r="T93" s="16"/>
    </row>
    <row r="94" spans="2:20">
      <c r="B94" s="15"/>
      <c r="C94" s="11"/>
      <c r="D94" s="109" t="s">
        <v>94</v>
      </c>
      <c r="E94" s="112" t="s">
        <v>64</v>
      </c>
      <c r="F94" s="115">
        <v>4000000</v>
      </c>
      <c r="G94" s="115">
        <v>5000000</v>
      </c>
      <c r="H94" s="119" t="s">
        <v>117</v>
      </c>
      <c r="I94" s="122" t="str">
        <f t="shared" ca="1" si="6"/>
        <v>N/A</v>
      </c>
      <c r="J94" s="517"/>
      <c r="K94" s="518"/>
      <c r="L94" s="119" t="s">
        <v>117</v>
      </c>
      <c r="M94" s="122" t="str">
        <f t="shared" ca="1" si="4"/>
        <v>N/A</v>
      </c>
      <c r="N94" s="517"/>
      <c r="O94" s="518"/>
      <c r="P94" s="119" t="s">
        <v>117</v>
      </c>
      <c r="Q94" s="122" t="str">
        <f t="shared" ca="1" si="5"/>
        <v>N/A</v>
      </c>
      <c r="R94" s="517"/>
      <c r="S94" s="518"/>
      <c r="T94" s="16"/>
    </row>
    <row r="95" spans="2:20">
      <c r="B95" s="15"/>
      <c r="C95" s="11"/>
      <c r="D95" s="110" t="s">
        <v>95</v>
      </c>
      <c r="E95" s="113" t="s">
        <v>65</v>
      </c>
      <c r="F95" s="116">
        <v>5000001</v>
      </c>
      <c r="G95" s="116"/>
      <c r="H95" s="120" t="s">
        <v>117</v>
      </c>
      <c r="I95" s="123" t="str">
        <f t="shared" ca="1" si="6"/>
        <v>N/A</v>
      </c>
      <c r="J95" s="519"/>
      <c r="K95" s="520"/>
      <c r="L95" s="120" t="s">
        <v>117</v>
      </c>
      <c r="M95" s="123" t="str">
        <f t="shared" ca="1" si="4"/>
        <v>N/A</v>
      </c>
      <c r="N95" s="519"/>
      <c r="O95" s="520"/>
      <c r="P95" s="120" t="s">
        <v>117</v>
      </c>
      <c r="Q95" s="123" t="str">
        <f t="shared" ca="1" si="5"/>
        <v>N/A</v>
      </c>
      <c r="R95" s="519"/>
      <c r="S95" s="520"/>
      <c r="T95" s="16"/>
    </row>
    <row r="96" spans="2:20">
      <c r="B96" s="15"/>
      <c r="C96" s="11"/>
      <c r="D96" s="236"/>
      <c r="E96" s="11"/>
      <c r="F96" s="237"/>
      <c r="G96" s="237"/>
      <c r="H96" s="125"/>
      <c r="I96" s="128"/>
      <c r="J96" s="238"/>
      <c r="K96" s="238"/>
      <c r="L96" s="137"/>
      <c r="M96" s="128"/>
      <c r="N96" s="238"/>
      <c r="O96" s="238"/>
      <c r="P96" s="137"/>
      <c r="Q96" s="128"/>
      <c r="R96" s="238"/>
      <c r="S96" s="238"/>
      <c r="T96" s="16"/>
    </row>
    <row r="97" spans="2:20">
      <c r="B97" s="15"/>
      <c r="C97" s="11"/>
      <c r="D97" s="96" t="s">
        <v>413</v>
      </c>
      <c r="E97" s="11"/>
      <c r="F97" s="11"/>
      <c r="G97" s="11"/>
      <c r="H97" s="11"/>
      <c r="I97" s="11"/>
      <c r="J97" s="35"/>
      <c r="K97" s="11"/>
      <c r="L97" s="11"/>
      <c r="M97" s="11"/>
      <c r="N97" s="11"/>
      <c r="O97" s="11"/>
      <c r="P97" s="11"/>
      <c r="Q97" s="11"/>
      <c r="R97" s="11"/>
      <c r="S97" s="11"/>
      <c r="T97" s="16"/>
    </row>
    <row r="98" spans="2:20" ht="10.5" customHeight="1">
      <c r="B98" s="15"/>
      <c r="C98" s="11"/>
      <c r="D98" s="523" t="s">
        <v>670</v>
      </c>
      <c r="E98" s="525" t="s">
        <v>671</v>
      </c>
      <c r="F98" s="523" t="s">
        <v>96</v>
      </c>
      <c r="G98" s="525" t="s">
        <v>97</v>
      </c>
      <c r="H98" s="527" t="s">
        <v>674</v>
      </c>
      <c r="I98" s="528"/>
      <c r="J98" s="528"/>
      <c r="K98" s="529"/>
      <c r="L98" s="527" t="s">
        <v>672</v>
      </c>
      <c r="M98" s="528"/>
      <c r="N98" s="528"/>
      <c r="O98" s="529"/>
      <c r="P98" s="527" t="s">
        <v>673</v>
      </c>
      <c r="Q98" s="528"/>
      <c r="R98" s="528"/>
      <c r="S98" s="529"/>
      <c r="T98" s="16"/>
    </row>
    <row r="99" spans="2:20">
      <c r="B99" s="15"/>
      <c r="C99" s="11"/>
      <c r="D99" s="524"/>
      <c r="E99" s="526"/>
      <c r="F99" s="524"/>
      <c r="G99" s="526"/>
      <c r="H99" s="230" t="s">
        <v>103</v>
      </c>
      <c r="I99" s="230" t="s">
        <v>98</v>
      </c>
      <c r="J99" s="527" t="s">
        <v>296</v>
      </c>
      <c r="K99" s="529"/>
      <c r="L99" s="230" t="s">
        <v>103</v>
      </c>
      <c r="M99" s="230" t="s">
        <v>98</v>
      </c>
      <c r="N99" s="527" t="s">
        <v>296</v>
      </c>
      <c r="O99" s="529"/>
      <c r="P99" s="230" t="s">
        <v>103</v>
      </c>
      <c r="Q99" s="230" t="s">
        <v>98</v>
      </c>
      <c r="R99" s="527" t="s">
        <v>296</v>
      </c>
      <c r="S99" s="529"/>
      <c r="T99" s="16"/>
    </row>
    <row r="100" spans="2:20" ht="10.15" customHeight="1">
      <c r="B100" s="15"/>
      <c r="C100" s="11"/>
      <c r="D100" s="108" t="s">
        <v>85</v>
      </c>
      <c r="E100" s="111">
        <v>0</v>
      </c>
      <c r="F100" s="114">
        <v>0</v>
      </c>
      <c r="G100" s="114">
        <v>0</v>
      </c>
      <c r="H100" s="118" t="s">
        <v>117</v>
      </c>
      <c r="I100" s="121" t="str">
        <f ca="1">IF(ISREF(INDIRECT("'L3.1N-"&amp;$D100&amp;"'!O:O")),IF(COUNTIFS(INDIRECT("'L3.1N-"&amp;$D100&amp;"'!O:O"),"ERROR")+COUNTIFS(INDIRECT("'L3.1N-"&amp;$D100&amp;"'!U:U"),"ERROR")=0,"OK","ERROR"),"N/A")</f>
        <v>N/A</v>
      </c>
      <c r="J100" s="521"/>
      <c r="K100" s="522"/>
      <c r="L100" s="118" t="s">
        <v>117</v>
      </c>
      <c r="M100" s="121" t="str">
        <f ca="1">IF(ISREF(INDIRECT("'L3.2N-"&amp;$D100&amp;"'!O:O")),IF(COUNTIFS(INDIRECT("'L3.2N-"&amp;$D100&amp;"'!O:O"),"ERROR")=0,"OK","ERROR"),"N/A")</f>
        <v>N/A</v>
      </c>
      <c r="N100" s="521"/>
      <c r="O100" s="522"/>
      <c r="P100" s="118" t="s">
        <v>117</v>
      </c>
      <c r="Q100" s="121" t="str">
        <f ca="1">IF(ISREF(INDIRECT("'L3.3N-"&amp;$D100&amp;"'!O:O")),IF(COUNTIFS(INDIRECT("'L3.3N-"&amp;$D100&amp;"'!O:O"),"ERROR")=0,"OK","ERROR"),"N/A")</f>
        <v>N/A</v>
      </c>
      <c r="R100" s="521"/>
      <c r="S100" s="522"/>
      <c r="T100" s="16"/>
    </row>
    <row r="101" spans="2:20" ht="10.15" customHeight="1">
      <c r="B101" s="15"/>
      <c r="C101" s="11"/>
      <c r="D101" s="109" t="s">
        <v>71</v>
      </c>
      <c r="E101" s="112" t="s">
        <v>51</v>
      </c>
      <c r="F101" s="115">
        <v>1</v>
      </c>
      <c r="G101" s="115">
        <v>100000</v>
      </c>
      <c r="H101" s="119" t="s">
        <v>117</v>
      </c>
      <c r="I101" s="122" t="str">
        <f t="shared" ref="I101:I123" ca="1" si="7">IF(ISREF(INDIRECT("'L3.1N-"&amp;$D101&amp;"'!O:O")),IF(COUNTIFS(INDIRECT("'L3.1N-"&amp;$D101&amp;"'!O:O"),"ERROR")+COUNTIFS(INDIRECT("'L3.1N-"&amp;$D101&amp;"'!U:U"),"ERROR")=0,"OK","ERROR"),"N/A")</f>
        <v>N/A</v>
      </c>
      <c r="J101" s="517"/>
      <c r="K101" s="518"/>
      <c r="L101" s="119" t="s">
        <v>117</v>
      </c>
      <c r="M101" s="122" t="str">
        <f t="shared" ref="M101:M123" ca="1" si="8">IF(ISREF(INDIRECT("'L3.2N-"&amp;$D101&amp;"'!O:O")),IF(COUNTIFS(INDIRECT("'L3.2N-"&amp;$D101&amp;"'!O:O"),"ERROR")=0,"OK","ERROR"),"N/A")</f>
        <v>N/A</v>
      </c>
      <c r="N101" s="517"/>
      <c r="O101" s="518"/>
      <c r="P101" s="119" t="s">
        <v>117</v>
      </c>
      <c r="Q101" s="122" t="str">
        <f t="shared" ref="Q101:Q123" ca="1" si="9">IF(ISREF(INDIRECT("'L3.3N-"&amp;$D101&amp;"'!O:O")),IF(COUNTIFS(INDIRECT("'L3.3N-"&amp;$D101&amp;"'!O:O"),"ERROR")=0,"OK","ERROR"),"N/A")</f>
        <v>N/A</v>
      </c>
      <c r="R101" s="517"/>
      <c r="S101" s="518"/>
      <c r="T101" s="16"/>
    </row>
    <row r="102" spans="2:20">
      <c r="B102" s="15"/>
      <c r="C102" s="11"/>
      <c r="D102" s="109" t="s">
        <v>72</v>
      </c>
      <c r="E102" s="112" t="s">
        <v>34</v>
      </c>
      <c r="F102" s="115">
        <v>100001</v>
      </c>
      <c r="G102" s="115">
        <v>150000</v>
      </c>
      <c r="H102" s="119" t="s">
        <v>117</v>
      </c>
      <c r="I102" s="122" t="str">
        <f t="shared" ca="1" si="7"/>
        <v>N/A</v>
      </c>
      <c r="J102" s="517"/>
      <c r="K102" s="518"/>
      <c r="L102" s="119" t="s">
        <v>117</v>
      </c>
      <c r="M102" s="122" t="str">
        <f t="shared" ca="1" si="8"/>
        <v>N/A</v>
      </c>
      <c r="N102" s="517"/>
      <c r="O102" s="518"/>
      <c r="P102" s="119" t="s">
        <v>117</v>
      </c>
      <c r="Q102" s="122" t="str">
        <f t="shared" ca="1" si="9"/>
        <v>N/A</v>
      </c>
      <c r="R102" s="517"/>
      <c r="S102" s="518"/>
      <c r="T102" s="16"/>
    </row>
    <row r="103" spans="2:20">
      <c r="B103" s="15"/>
      <c r="C103" s="11"/>
      <c r="D103" s="109" t="s">
        <v>73</v>
      </c>
      <c r="E103" s="112" t="s">
        <v>36</v>
      </c>
      <c r="F103" s="115">
        <v>150001</v>
      </c>
      <c r="G103" s="115">
        <v>200000</v>
      </c>
      <c r="H103" s="119" t="s">
        <v>117</v>
      </c>
      <c r="I103" s="122" t="str">
        <f t="shared" ca="1" si="7"/>
        <v>N/A</v>
      </c>
      <c r="J103" s="517"/>
      <c r="K103" s="518"/>
      <c r="L103" s="119" t="s">
        <v>117</v>
      </c>
      <c r="M103" s="122" t="str">
        <f t="shared" ca="1" si="8"/>
        <v>N/A</v>
      </c>
      <c r="N103" s="517"/>
      <c r="O103" s="518"/>
      <c r="P103" s="119" t="s">
        <v>117</v>
      </c>
      <c r="Q103" s="122" t="str">
        <f t="shared" ca="1" si="9"/>
        <v>N/A</v>
      </c>
      <c r="R103" s="517"/>
      <c r="S103" s="518"/>
      <c r="T103" s="16"/>
    </row>
    <row r="104" spans="2:20">
      <c r="B104" s="15"/>
      <c r="C104" s="11"/>
      <c r="D104" s="110" t="s">
        <v>74</v>
      </c>
      <c r="E104" s="113" t="s">
        <v>38</v>
      </c>
      <c r="F104" s="116">
        <v>200001</v>
      </c>
      <c r="G104" s="116">
        <v>300000</v>
      </c>
      <c r="H104" s="120" t="s">
        <v>117</v>
      </c>
      <c r="I104" s="123" t="str">
        <f t="shared" ca="1" si="7"/>
        <v>N/A</v>
      </c>
      <c r="J104" s="519"/>
      <c r="K104" s="520"/>
      <c r="L104" s="120" t="s">
        <v>117</v>
      </c>
      <c r="M104" s="123" t="str">
        <f t="shared" ca="1" si="8"/>
        <v>N/A</v>
      </c>
      <c r="N104" s="519"/>
      <c r="O104" s="520"/>
      <c r="P104" s="120" t="s">
        <v>117</v>
      </c>
      <c r="Q104" s="123" t="str">
        <f t="shared" ca="1" si="9"/>
        <v>N/A</v>
      </c>
      <c r="R104" s="519"/>
      <c r="S104" s="520"/>
      <c r="T104" s="16"/>
    </row>
    <row r="105" spans="2:20">
      <c r="B105" s="15"/>
      <c r="C105" s="11"/>
      <c r="D105" s="108" t="s">
        <v>75</v>
      </c>
      <c r="E105" s="111" t="s">
        <v>40</v>
      </c>
      <c r="F105" s="114">
        <v>300001</v>
      </c>
      <c r="G105" s="114">
        <v>400000</v>
      </c>
      <c r="H105" s="118" t="s">
        <v>117</v>
      </c>
      <c r="I105" s="121" t="str">
        <f t="shared" ca="1" si="7"/>
        <v>N/A</v>
      </c>
      <c r="J105" s="521"/>
      <c r="K105" s="522"/>
      <c r="L105" s="118" t="s">
        <v>117</v>
      </c>
      <c r="M105" s="121" t="str">
        <f t="shared" ca="1" si="8"/>
        <v>N/A</v>
      </c>
      <c r="N105" s="521"/>
      <c r="O105" s="522"/>
      <c r="P105" s="118" t="s">
        <v>117</v>
      </c>
      <c r="Q105" s="121" t="str">
        <f t="shared" ca="1" si="9"/>
        <v>N/A</v>
      </c>
      <c r="R105" s="521"/>
      <c r="S105" s="522"/>
      <c r="T105" s="16"/>
    </row>
    <row r="106" spans="2:20">
      <c r="B106" s="15"/>
      <c r="C106" s="11"/>
      <c r="D106" s="109" t="s">
        <v>76</v>
      </c>
      <c r="E106" s="112" t="s">
        <v>42</v>
      </c>
      <c r="F106" s="115">
        <v>400001</v>
      </c>
      <c r="G106" s="115">
        <v>500000</v>
      </c>
      <c r="H106" s="119" t="s">
        <v>117</v>
      </c>
      <c r="I106" s="122" t="str">
        <f t="shared" ca="1" si="7"/>
        <v>N/A</v>
      </c>
      <c r="J106" s="517"/>
      <c r="K106" s="518"/>
      <c r="L106" s="119" t="s">
        <v>117</v>
      </c>
      <c r="M106" s="122" t="str">
        <f t="shared" ca="1" si="8"/>
        <v>N/A</v>
      </c>
      <c r="N106" s="517"/>
      <c r="O106" s="518"/>
      <c r="P106" s="119" t="s">
        <v>117</v>
      </c>
      <c r="Q106" s="122" t="str">
        <f t="shared" ca="1" si="9"/>
        <v>N/A</v>
      </c>
      <c r="R106" s="517"/>
      <c r="S106" s="518"/>
      <c r="T106" s="16"/>
    </row>
    <row r="107" spans="2:20">
      <c r="B107" s="15"/>
      <c r="C107" s="11"/>
      <c r="D107" s="109" t="s">
        <v>77</v>
      </c>
      <c r="E107" s="112" t="s">
        <v>44</v>
      </c>
      <c r="F107" s="115">
        <v>500001</v>
      </c>
      <c r="G107" s="115">
        <v>600000</v>
      </c>
      <c r="H107" s="119" t="s">
        <v>117</v>
      </c>
      <c r="I107" s="122" t="str">
        <f t="shared" ca="1" si="7"/>
        <v>N/A</v>
      </c>
      <c r="J107" s="517"/>
      <c r="K107" s="518"/>
      <c r="L107" s="119" t="s">
        <v>117</v>
      </c>
      <c r="M107" s="122" t="str">
        <f t="shared" ca="1" si="8"/>
        <v>N/A</v>
      </c>
      <c r="N107" s="517"/>
      <c r="O107" s="518"/>
      <c r="P107" s="119" t="s">
        <v>117</v>
      </c>
      <c r="Q107" s="122" t="str">
        <f t="shared" ca="1" si="9"/>
        <v>N/A</v>
      </c>
      <c r="R107" s="517"/>
      <c r="S107" s="518"/>
      <c r="T107" s="16"/>
    </row>
    <row r="108" spans="2:20">
      <c r="B108" s="15"/>
      <c r="C108" s="11"/>
      <c r="D108" s="109" t="s">
        <v>78</v>
      </c>
      <c r="E108" s="112" t="s">
        <v>45</v>
      </c>
      <c r="F108" s="115">
        <v>600001</v>
      </c>
      <c r="G108" s="115">
        <v>700000</v>
      </c>
      <c r="H108" s="119" t="s">
        <v>117</v>
      </c>
      <c r="I108" s="122" t="str">
        <f t="shared" ca="1" si="7"/>
        <v>N/A</v>
      </c>
      <c r="J108" s="517"/>
      <c r="K108" s="518"/>
      <c r="L108" s="119" t="s">
        <v>117</v>
      </c>
      <c r="M108" s="122" t="str">
        <f t="shared" ca="1" si="8"/>
        <v>N/A</v>
      </c>
      <c r="N108" s="517"/>
      <c r="O108" s="518"/>
      <c r="P108" s="119" t="s">
        <v>117</v>
      </c>
      <c r="Q108" s="122" t="str">
        <f t="shared" ca="1" si="9"/>
        <v>N/A</v>
      </c>
      <c r="R108" s="517"/>
      <c r="S108" s="518"/>
      <c r="T108" s="16"/>
    </row>
    <row r="109" spans="2:20">
      <c r="B109" s="15"/>
      <c r="C109" s="11"/>
      <c r="D109" s="110" t="s">
        <v>79</v>
      </c>
      <c r="E109" s="113" t="s">
        <v>46</v>
      </c>
      <c r="F109" s="116">
        <v>700001</v>
      </c>
      <c r="G109" s="116">
        <v>800000</v>
      </c>
      <c r="H109" s="120" t="s">
        <v>117</v>
      </c>
      <c r="I109" s="123" t="str">
        <f t="shared" ca="1" si="7"/>
        <v>N/A</v>
      </c>
      <c r="J109" s="519"/>
      <c r="K109" s="520"/>
      <c r="L109" s="120" t="s">
        <v>117</v>
      </c>
      <c r="M109" s="123" t="str">
        <f t="shared" ca="1" si="8"/>
        <v>N/A</v>
      </c>
      <c r="N109" s="519"/>
      <c r="O109" s="520"/>
      <c r="P109" s="120" t="s">
        <v>117</v>
      </c>
      <c r="Q109" s="123" t="str">
        <f t="shared" ca="1" si="9"/>
        <v>N/A</v>
      </c>
      <c r="R109" s="519"/>
      <c r="S109" s="520"/>
      <c r="T109" s="16"/>
    </row>
    <row r="110" spans="2:20">
      <c r="B110" s="15"/>
      <c r="C110" s="11"/>
      <c r="D110" s="108" t="s">
        <v>80</v>
      </c>
      <c r="E110" s="111" t="s">
        <v>47</v>
      </c>
      <c r="F110" s="114">
        <v>800001</v>
      </c>
      <c r="G110" s="114">
        <v>900000</v>
      </c>
      <c r="H110" s="118" t="s">
        <v>117</v>
      </c>
      <c r="I110" s="124" t="str">
        <f t="shared" ca="1" si="7"/>
        <v>N/A</v>
      </c>
      <c r="J110" s="521"/>
      <c r="K110" s="522"/>
      <c r="L110" s="118" t="s">
        <v>117</v>
      </c>
      <c r="M110" s="121" t="str">
        <f t="shared" ca="1" si="8"/>
        <v>N/A</v>
      </c>
      <c r="N110" s="521"/>
      <c r="O110" s="522"/>
      <c r="P110" s="118" t="s">
        <v>117</v>
      </c>
      <c r="Q110" s="121" t="str">
        <f t="shared" ca="1" si="9"/>
        <v>N/A</v>
      </c>
      <c r="R110" s="521"/>
      <c r="S110" s="522"/>
      <c r="T110" s="16"/>
    </row>
    <row r="111" spans="2:20">
      <c r="B111" s="15"/>
      <c r="C111" s="11"/>
      <c r="D111" s="109" t="s">
        <v>81</v>
      </c>
      <c r="E111" s="112" t="s">
        <v>48</v>
      </c>
      <c r="F111" s="115">
        <v>900001</v>
      </c>
      <c r="G111" s="115">
        <v>1000000</v>
      </c>
      <c r="H111" s="119" t="s">
        <v>117</v>
      </c>
      <c r="I111" s="124" t="str">
        <f t="shared" ca="1" si="7"/>
        <v>N/A</v>
      </c>
      <c r="J111" s="517"/>
      <c r="K111" s="518"/>
      <c r="L111" s="119" t="s">
        <v>117</v>
      </c>
      <c r="M111" s="122" t="str">
        <f t="shared" ca="1" si="8"/>
        <v>N/A</v>
      </c>
      <c r="N111" s="517"/>
      <c r="O111" s="518"/>
      <c r="P111" s="119" t="s">
        <v>117</v>
      </c>
      <c r="Q111" s="122" t="str">
        <f t="shared" ca="1" si="9"/>
        <v>N/A</v>
      </c>
      <c r="R111" s="517"/>
      <c r="S111" s="518"/>
      <c r="T111" s="16"/>
    </row>
    <row r="112" spans="2:20">
      <c r="B112" s="15"/>
      <c r="C112" s="11"/>
      <c r="D112" s="109" t="s">
        <v>82</v>
      </c>
      <c r="E112" s="112" t="s">
        <v>33</v>
      </c>
      <c r="F112" s="115">
        <v>1000001</v>
      </c>
      <c r="G112" s="115">
        <v>1100000</v>
      </c>
      <c r="H112" s="119" t="s">
        <v>117</v>
      </c>
      <c r="I112" s="124" t="str">
        <f t="shared" ca="1" si="7"/>
        <v>N/A</v>
      </c>
      <c r="J112" s="517"/>
      <c r="K112" s="518"/>
      <c r="L112" s="119" t="s">
        <v>117</v>
      </c>
      <c r="M112" s="122" t="str">
        <f t="shared" ca="1" si="8"/>
        <v>N/A</v>
      </c>
      <c r="N112" s="517"/>
      <c r="O112" s="518"/>
      <c r="P112" s="119" t="s">
        <v>117</v>
      </c>
      <c r="Q112" s="122" t="str">
        <f t="shared" ca="1" si="9"/>
        <v>N/A</v>
      </c>
      <c r="R112" s="517"/>
      <c r="S112" s="518"/>
      <c r="T112" s="16"/>
    </row>
    <row r="113" spans="2:20">
      <c r="B113" s="15"/>
      <c r="C113" s="11"/>
      <c r="D113" s="109" t="s">
        <v>83</v>
      </c>
      <c r="E113" s="112" t="s">
        <v>35</v>
      </c>
      <c r="F113" s="115">
        <v>1100001</v>
      </c>
      <c r="G113" s="115">
        <v>1200000</v>
      </c>
      <c r="H113" s="119" t="s">
        <v>117</v>
      </c>
      <c r="I113" s="124" t="str">
        <f t="shared" ca="1" si="7"/>
        <v>N/A</v>
      </c>
      <c r="J113" s="517"/>
      <c r="K113" s="518"/>
      <c r="L113" s="119" t="s">
        <v>117</v>
      </c>
      <c r="M113" s="122" t="str">
        <f t="shared" ca="1" si="8"/>
        <v>N/A</v>
      </c>
      <c r="N113" s="517"/>
      <c r="O113" s="518"/>
      <c r="P113" s="119" t="s">
        <v>117</v>
      </c>
      <c r="Q113" s="122" t="str">
        <f t="shared" ca="1" si="9"/>
        <v>N/A</v>
      </c>
      <c r="R113" s="517"/>
      <c r="S113" s="518"/>
      <c r="T113" s="16"/>
    </row>
    <row r="114" spans="2:20">
      <c r="B114" s="15"/>
      <c r="C114" s="11"/>
      <c r="D114" s="110" t="s">
        <v>84</v>
      </c>
      <c r="E114" s="113" t="s">
        <v>37</v>
      </c>
      <c r="F114" s="116">
        <v>1200001</v>
      </c>
      <c r="G114" s="116">
        <v>1300000</v>
      </c>
      <c r="H114" s="120" t="s">
        <v>117</v>
      </c>
      <c r="I114" s="124" t="str">
        <f t="shared" ca="1" si="7"/>
        <v>N/A</v>
      </c>
      <c r="J114" s="519"/>
      <c r="K114" s="520"/>
      <c r="L114" s="120" t="s">
        <v>117</v>
      </c>
      <c r="M114" s="123" t="str">
        <f t="shared" ca="1" si="8"/>
        <v>N/A</v>
      </c>
      <c r="N114" s="519"/>
      <c r="O114" s="520"/>
      <c r="P114" s="120" t="s">
        <v>117</v>
      </c>
      <c r="Q114" s="123" t="str">
        <f t="shared" ca="1" si="9"/>
        <v>N/A</v>
      </c>
      <c r="R114" s="519"/>
      <c r="S114" s="520"/>
      <c r="T114" s="16"/>
    </row>
    <row r="115" spans="2:20">
      <c r="B115" s="15"/>
      <c r="C115" s="11"/>
      <c r="D115" s="108" t="s">
        <v>87</v>
      </c>
      <c r="E115" s="111" t="s">
        <v>39</v>
      </c>
      <c r="F115" s="114">
        <v>1300001</v>
      </c>
      <c r="G115" s="114">
        <v>1400000</v>
      </c>
      <c r="H115" s="118" t="s">
        <v>117</v>
      </c>
      <c r="I115" s="121" t="str">
        <f t="shared" ca="1" si="7"/>
        <v>N/A</v>
      </c>
      <c r="J115" s="521"/>
      <c r="K115" s="522"/>
      <c r="L115" s="118" t="s">
        <v>117</v>
      </c>
      <c r="M115" s="121" t="str">
        <f t="shared" ca="1" si="8"/>
        <v>N/A</v>
      </c>
      <c r="N115" s="521"/>
      <c r="O115" s="522"/>
      <c r="P115" s="118" t="s">
        <v>117</v>
      </c>
      <c r="Q115" s="121" t="str">
        <f t="shared" ca="1" si="9"/>
        <v>N/A</v>
      </c>
      <c r="R115" s="521"/>
      <c r="S115" s="522"/>
      <c r="T115" s="16"/>
    </row>
    <row r="116" spans="2:20">
      <c r="B116" s="15"/>
      <c r="C116" s="11"/>
      <c r="D116" s="109" t="s">
        <v>88</v>
      </c>
      <c r="E116" s="112" t="s">
        <v>41</v>
      </c>
      <c r="F116" s="115">
        <v>1400001</v>
      </c>
      <c r="G116" s="115">
        <v>1500000</v>
      </c>
      <c r="H116" s="119" t="s">
        <v>117</v>
      </c>
      <c r="I116" s="122" t="str">
        <f t="shared" ca="1" si="7"/>
        <v>N/A</v>
      </c>
      <c r="J116" s="517"/>
      <c r="K116" s="518"/>
      <c r="L116" s="119" t="s">
        <v>117</v>
      </c>
      <c r="M116" s="122" t="str">
        <f t="shared" ca="1" si="8"/>
        <v>N/A</v>
      </c>
      <c r="N116" s="517"/>
      <c r="O116" s="518"/>
      <c r="P116" s="119" t="s">
        <v>117</v>
      </c>
      <c r="Q116" s="122" t="str">
        <f t="shared" ca="1" si="9"/>
        <v>N/A</v>
      </c>
      <c r="R116" s="517"/>
      <c r="S116" s="518"/>
      <c r="T116" s="16"/>
    </row>
    <row r="117" spans="2:20">
      <c r="B117" s="15"/>
      <c r="C117" s="11"/>
      <c r="D117" s="109" t="s">
        <v>89</v>
      </c>
      <c r="E117" s="112" t="s">
        <v>43</v>
      </c>
      <c r="F117" s="115">
        <v>1500001</v>
      </c>
      <c r="G117" s="115">
        <v>1600000</v>
      </c>
      <c r="H117" s="119" t="s">
        <v>117</v>
      </c>
      <c r="I117" s="122" t="str">
        <f t="shared" ca="1" si="7"/>
        <v>N/A</v>
      </c>
      <c r="J117" s="517"/>
      <c r="K117" s="518"/>
      <c r="L117" s="119" t="s">
        <v>117</v>
      </c>
      <c r="M117" s="122" t="str">
        <f t="shared" ca="1" si="8"/>
        <v>N/A</v>
      </c>
      <c r="N117" s="517"/>
      <c r="O117" s="518"/>
      <c r="P117" s="119" t="s">
        <v>117</v>
      </c>
      <c r="Q117" s="122" t="str">
        <f t="shared" ca="1" si="9"/>
        <v>N/A</v>
      </c>
      <c r="R117" s="517"/>
      <c r="S117" s="518"/>
      <c r="T117" s="16"/>
    </row>
    <row r="118" spans="2:20">
      <c r="B118" s="15"/>
      <c r="C118" s="11"/>
      <c r="D118" s="109" t="s">
        <v>90</v>
      </c>
      <c r="E118" s="112" t="s">
        <v>60</v>
      </c>
      <c r="F118" s="115">
        <v>1600001</v>
      </c>
      <c r="G118" s="115">
        <v>1800000</v>
      </c>
      <c r="H118" s="119" t="s">
        <v>117</v>
      </c>
      <c r="I118" s="122" t="str">
        <f t="shared" ca="1" si="7"/>
        <v>N/A</v>
      </c>
      <c r="J118" s="517"/>
      <c r="K118" s="518"/>
      <c r="L118" s="119" t="s">
        <v>117</v>
      </c>
      <c r="M118" s="122" t="str">
        <f t="shared" ca="1" si="8"/>
        <v>N/A</v>
      </c>
      <c r="N118" s="517"/>
      <c r="O118" s="518"/>
      <c r="P118" s="119" t="s">
        <v>117</v>
      </c>
      <c r="Q118" s="122" t="str">
        <f t="shared" ca="1" si="9"/>
        <v>N/A</v>
      </c>
      <c r="R118" s="517"/>
      <c r="S118" s="518"/>
      <c r="T118" s="16"/>
    </row>
    <row r="119" spans="2:20">
      <c r="B119" s="15"/>
      <c r="C119" s="11"/>
      <c r="D119" s="109" t="s">
        <v>91</v>
      </c>
      <c r="E119" s="112" t="s">
        <v>62</v>
      </c>
      <c r="F119" s="115">
        <v>1800001</v>
      </c>
      <c r="G119" s="115">
        <v>2000000</v>
      </c>
      <c r="H119" s="120" t="s">
        <v>117</v>
      </c>
      <c r="I119" s="123" t="str">
        <f t="shared" ca="1" si="7"/>
        <v>N/A</v>
      </c>
      <c r="J119" s="519"/>
      <c r="K119" s="520"/>
      <c r="L119" s="120" t="s">
        <v>117</v>
      </c>
      <c r="M119" s="123" t="str">
        <f t="shared" ca="1" si="8"/>
        <v>N/A</v>
      </c>
      <c r="N119" s="519"/>
      <c r="O119" s="520"/>
      <c r="P119" s="120" t="s">
        <v>117</v>
      </c>
      <c r="Q119" s="123" t="str">
        <f t="shared" ca="1" si="9"/>
        <v>N/A</v>
      </c>
      <c r="R119" s="519"/>
      <c r="S119" s="520"/>
      <c r="T119" s="16"/>
    </row>
    <row r="120" spans="2:20">
      <c r="B120" s="15"/>
      <c r="C120" s="11"/>
      <c r="D120" s="108" t="s">
        <v>92</v>
      </c>
      <c r="E120" s="117" t="s">
        <v>61</v>
      </c>
      <c r="F120" s="114">
        <v>2000000</v>
      </c>
      <c r="G120" s="114">
        <v>3000000</v>
      </c>
      <c r="H120" s="118" t="s">
        <v>117</v>
      </c>
      <c r="I120" s="121" t="str">
        <f t="shared" ca="1" si="7"/>
        <v>N/A</v>
      </c>
      <c r="J120" s="521"/>
      <c r="K120" s="522"/>
      <c r="L120" s="118" t="s">
        <v>117</v>
      </c>
      <c r="M120" s="121" t="str">
        <f t="shared" ca="1" si="8"/>
        <v>N/A</v>
      </c>
      <c r="N120" s="521"/>
      <c r="O120" s="522"/>
      <c r="P120" s="118" t="s">
        <v>117</v>
      </c>
      <c r="Q120" s="121" t="str">
        <f t="shared" ca="1" si="9"/>
        <v>N/A</v>
      </c>
      <c r="R120" s="521"/>
      <c r="S120" s="522"/>
      <c r="T120" s="16"/>
    </row>
    <row r="121" spans="2:20">
      <c r="B121" s="15"/>
      <c r="C121" s="11"/>
      <c r="D121" s="109" t="s">
        <v>93</v>
      </c>
      <c r="E121" s="112" t="s">
        <v>63</v>
      </c>
      <c r="F121" s="115">
        <v>3000000</v>
      </c>
      <c r="G121" s="115">
        <v>4000000</v>
      </c>
      <c r="H121" s="119" t="s">
        <v>117</v>
      </c>
      <c r="I121" s="122" t="str">
        <f t="shared" ca="1" si="7"/>
        <v>N/A</v>
      </c>
      <c r="J121" s="517"/>
      <c r="K121" s="518"/>
      <c r="L121" s="119" t="s">
        <v>117</v>
      </c>
      <c r="M121" s="122" t="str">
        <f t="shared" ca="1" si="8"/>
        <v>N/A</v>
      </c>
      <c r="N121" s="517"/>
      <c r="O121" s="518"/>
      <c r="P121" s="119" t="s">
        <v>117</v>
      </c>
      <c r="Q121" s="122" t="str">
        <f t="shared" ca="1" si="9"/>
        <v>N/A</v>
      </c>
      <c r="R121" s="517"/>
      <c r="S121" s="518"/>
      <c r="T121" s="16"/>
    </row>
    <row r="122" spans="2:20">
      <c r="B122" s="15"/>
      <c r="C122" s="11"/>
      <c r="D122" s="109" t="s">
        <v>94</v>
      </c>
      <c r="E122" s="112" t="s">
        <v>64</v>
      </c>
      <c r="F122" s="115">
        <v>4000000</v>
      </c>
      <c r="G122" s="115">
        <v>5000000</v>
      </c>
      <c r="H122" s="119" t="s">
        <v>117</v>
      </c>
      <c r="I122" s="122" t="str">
        <f t="shared" ca="1" si="7"/>
        <v>N/A</v>
      </c>
      <c r="J122" s="517"/>
      <c r="K122" s="518"/>
      <c r="L122" s="119" t="s">
        <v>117</v>
      </c>
      <c r="M122" s="122" t="str">
        <f t="shared" ca="1" si="8"/>
        <v>N/A</v>
      </c>
      <c r="N122" s="517"/>
      <c r="O122" s="518"/>
      <c r="P122" s="119" t="s">
        <v>117</v>
      </c>
      <c r="Q122" s="122" t="str">
        <f t="shared" ca="1" si="9"/>
        <v>N/A</v>
      </c>
      <c r="R122" s="517"/>
      <c r="S122" s="518"/>
      <c r="T122" s="16"/>
    </row>
    <row r="123" spans="2:20">
      <c r="B123" s="15"/>
      <c r="C123" s="11"/>
      <c r="D123" s="110" t="s">
        <v>95</v>
      </c>
      <c r="E123" s="113" t="s">
        <v>65</v>
      </c>
      <c r="F123" s="116">
        <v>5000001</v>
      </c>
      <c r="G123" s="116"/>
      <c r="H123" s="120" t="s">
        <v>117</v>
      </c>
      <c r="I123" s="123" t="str">
        <f t="shared" ca="1" si="7"/>
        <v>N/A</v>
      </c>
      <c r="J123" s="519"/>
      <c r="K123" s="520"/>
      <c r="L123" s="120" t="s">
        <v>117</v>
      </c>
      <c r="M123" s="123" t="str">
        <f t="shared" ca="1" si="8"/>
        <v>N/A</v>
      </c>
      <c r="N123" s="519"/>
      <c r="O123" s="520"/>
      <c r="P123" s="120" t="s">
        <v>117</v>
      </c>
      <c r="Q123" s="123" t="str">
        <f t="shared" ca="1" si="9"/>
        <v>N/A</v>
      </c>
      <c r="R123" s="519"/>
      <c r="S123" s="520"/>
      <c r="T123" s="16"/>
    </row>
    <row r="124" spans="2:20">
      <c r="B124" s="15"/>
      <c r="D124" s="236"/>
      <c r="E124" s="11"/>
      <c r="F124" s="237"/>
      <c r="G124" s="237"/>
      <c r="H124" s="125"/>
      <c r="I124" s="128"/>
      <c r="J124" s="238"/>
      <c r="K124" s="238"/>
      <c r="L124" s="137"/>
      <c r="M124" s="128"/>
      <c r="N124" s="238"/>
      <c r="O124" s="238"/>
      <c r="P124" s="137"/>
      <c r="Q124" s="128"/>
      <c r="R124" s="238"/>
      <c r="S124" s="238"/>
      <c r="T124" s="16"/>
    </row>
    <row r="125" spans="2:20">
      <c r="B125" s="15"/>
      <c r="C125" s="240">
        <v>3</v>
      </c>
      <c r="D125" s="241" t="s">
        <v>638</v>
      </c>
      <c r="E125" s="242"/>
      <c r="F125" s="242"/>
      <c r="G125" s="242"/>
      <c r="H125" s="242"/>
      <c r="I125" s="242"/>
      <c r="J125" s="243"/>
      <c r="K125" s="242"/>
      <c r="L125" s="242"/>
      <c r="M125" s="242"/>
      <c r="N125" s="242"/>
      <c r="O125" s="242"/>
      <c r="P125" s="242"/>
      <c r="Q125" s="242"/>
      <c r="R125" s="242"/>
      <c r="S125" s="242"/>
      <c r="T125" s="16"/>
    </row>
    <row r="126" spans="2:20">
      <c r="B126" s="15"/>
      <c r="D126" s="38"/>
      <c r="T126" s="16"/>
    </row>
    <row r="127" spans="2:20" ht="10.5" customHeight="1">
      <c r="B127" s="15"/>
      <c r="D127" s="523" t="s">
        <v>670</v>
      </c>
      <c r="E127" s="525" t="s">
        <v>671</v>
      </c>
      <c r="F127" s="523" t="s">
        <v>96</v>
      </c>
      <c r="G127" s="525" t="s">
        <v>97</v>
      </c>
      <c r="H127" s="527" t="s">
        <v>616</v>
      </c>
      <c r="I127" s="528"/>
      <c r="J127" s="528"/>
      <c r="K127" s="529"/>
      <c r="L127" s="527" t="s">
        <v>617</v>
      </c>
      <c r="M127" s="528"/>
      <c r="N127" s="528"/>
      <c r="O127" s="529"/>
      <c r="P127" s="527" t="s">
        <v>618</v>
      </c>
      <c r="Q127" s="528"/>
      <c r="R127" s="528"/>
      <c r="S127" s="529"/>
      <c r="T127" s="16"/>
    </row>
    <row r="128" spans="2:20">
      <c r="B128" s="15"/>
      <c r="D128" s="524"/>
      <c r="E128" s="526"/>
      <c r="F128" s="524"/>
      <c r="G128" s="526"/>
      <c r="H128" s="348" t="s">
        <v>103</v>
      </c>
      <c r="I128" s="348" t="s">
        <v>98</v>
      </c>
      <c r="J128" s="527" t="s">
        <v>296</v>
      </c>
      <c r="K128" s="529"/>
      <c r="L128" s="348" t="s">
        <v>103</v>
      </c>
      <c r="M128" s="348" t="s">
        <v>98</v>
      </c>
      <c r="N128" s="527" t="s">
        <v>296</v>
      </c>
      <c r="O128" s="529"/>
      <c r="P128" s="348" t="s">
        <v>103</v>
      </c>
      <c r="Q128" s="348" t="s">
        <v>98</v>
      </c>
      <c r="R128" s="527" t="s">
        <v>296</v>
      </c>
      <c r="S128" s="529"/>
      <c r="T128" s="16"/>
    </row>
    <row r="129" spans="2:20">
      <c r="B129" s="15"/>
      <c r="D129" s="108" t="s">
        <v>85</v>
      </c>
      <c r="E129" s="111">
        <v>0</v>
      </c>
      <c r="F129" s="114">
        <v>0</v>
      </c>
      <c r="G129" s="114">
        <v>0</v>
      </c>
      <c r="H129" s="118" t="s">
        <v>117</v>
      </c>
      <c r="I129" s="121" t="str">
        <f>IF(COUNTIFS('G2_By banding'!AI:AI,Index!D129,'G2_By banding'!AJ:AJ,"ERROR")=0,"OK","ERROR")</f>
        <v>OK</v>
      </c>
      <c r="J129" s="521"/>
      <c r="K129" s="522"/>
      <c r="L129" s="118" t="s">
        <v>117</v>
      </c>
      <c r="M129" s="121" t="str">
        <f>IF(COUNTIFS('G2_By banding'!AI:AI,Index!D129,'G2_By banding'!AK:AK,"ERROR")=0,"OK","ERROR")</f>
        <v>OK</v>
      </c>
      <c r="N129" s="521"/>
      <c r="O129" s="522"/>
      <c r="P129" s="118" t="s">
        <v>117</v>
      </c>
      <c r="Q129" s="121" t="str">
        <f>IF(COUNTIFS('G2_By banding'!AI:AI,Index!D129,'G2_By banding'!AL:AL,"ERROR")=0,"OK","ERROR")</f>
        <v>OK</v>
      </c>
      <c r="R129" s="521"/>
      <c r="S129" s="522"/>
      <c r="T129" s="16"/>
    </row>
    <row r="130" spans="2:20">
      <c r="B130" s="15"/>
      <c r="D130" s="109" t="s">
        <v>71</v>
      </c>
      <c r="E130" s="112" t="s">
        <v>51</v>
      </c>
      <c r="F130" s="115">
        <v>1</v>
      </c>
      <c r="G130" s="115">
        <v>100000</v>
      </c>
      <c r="H130" s="119" t="s">
        <v>117</v>
      </c>
      <c r="I130" s="122" t="str">
        <f>IF(COUNTIFS('G2_By banding'!AI:AI,Index!D130,'G2_By banding'!AJ:AJ,"ERROR")=0,"OK","ERROR")</f>
        <v>OK</v>
      </c>
      <c r="J130" s="517"/>
      <c r="K130" s="518"/>
      <c r="L130" s="119" t="s">
        <v>117</v>
      </c>
      <c r="M130" s="122" t="str">
        <f>IF(COUNTIFS('G2_By banding'!AI:AI,Index!D130,'G2_By banding'!AK:AK,"ERROR")=0,"OK","ERROR")</f>
        <v>OK</v>
      </c>
      <c r="N130" s="517"/>
      <c r="O130" s="518"/>
      <c r="P130" s="119" t="s">
        <v>117</v>
      </c>
      <c r="Q130" s="122" t="str">
        <f>IF(COUNTIFS('G2_By banding'!AI:AI,Index!D130,'G2_By banding'!AL:AL,"ERROR")=0,"OK","ERROR")</f>
        <v>OK</v>
      </c>
      <c r="R130" s="517"/>
      <c r="S130" s="518"/>
      <c r="T130" s="16"/>
    </row>
    <row r="131" spans="2:20">
      <c r="B131" s="15"/>
      <c r="D131" s="109" t="s">
        <v>72</v>
      </c>
      <c r="E131" s="112" t="s">
        <v>34</v>
      </c>
      <c r="F131" s="115">
        <v>100001</v>
      </c>
      <c r="G131" s="115">
        <v>150000</v>
      </c>
      <c r="H131" s="119" t="s">
        <v>117</v>
      </c>
      <c r="I131" s="122" t="str">
        <f>IF(COUNTIFS('G2_By banding'!AI:AI,Index!D131,'G2_By banding'!AJ:AJ,"ERROR")=0,"OK","ERROR")</f>
        <v>OK</v>
      </c>
      <c r="J131" s="517"/>
      <c r="K131" s="518"/>
      <c r="L131" s="119" t="s">
        <v>117</v>
      </c>
      <c r="M131" s="122" t="str">
        <f>IF(COUNTIFS('G2_By banding'!AI:AI,Index!D131,'G2_By banding'!AK:AK,"ERROR")=0,"OK","ERROR")</f>
        <v>OK</v>
      </c>
      <c r="N131" s="517"/>
      <c r="O131" s="518"/>
      <c r="P131" s="119" t="s">
        <v>117</v>
      </c>
      <c r="Q131" s="122" t="str">
        <f>IF(COUNTIFS('G2_By banding'!AI:AI,Index!D131,'G2_By banding'!AL:AL,"ERROR")=0,"OK","ERROR")</f>
        <v>OK</v>
      </c>
      <c r="R131" s="517"/>
      <c r="S131" s="518"/>
      <c r="T131" s="16"/>
    </row>
    <row r="132" spans="2:20">
      <c r="B132" s="15"/>
      <c r="D132" s="109" t="s">
        <v>73</v>
      </c>
      <c r="E132" s="112" t="s">
        <v>36</v>
      </c>
      <c r="F132" s="115">
        <v>150001</v>
      </c>
      <c r="G132" s="115">
        <v>200000</v>
      </c>
      <c r="H132" s="119" t="s">
        <v>117</v>
      </c>
      <c r="I132" s="122" t="str">
        <f>IF(COUNTIFS('G2_By banding'!AI:AI,Index!D132,'G2_By banding'!AJ:AJ,"ERROR")=0,"OK","ERROR")</f>
        <v>OK</v>
      </c>
      <c r="J132" s="517"/>
      <c r="K132" s="518"/>
      <c r="L132" s="119" t="s">
        <v>117</v>
      </c>
      <c r="M132" s="122" t="str">
        <f>IF(COUNTIFS('G2_By banding'!AI:AI,Index!D132,'G2_By banding'!AK:AK,"ERROR")=0,"OK","ERROR")</f>
        <v>OK</v>
      </c>
      <c r="N132" s="517"/>
      <c r="O132" s="518"/>
      <c r="P132" s="119" t="s">
        <v>117</v>
      </c>
      <c r="Q132" s="122" t="str">
        <f>IF(COUNTIFS('G2_By banding'!AI:AI,Index!D132,'G2_By banding'!AL:AL,"ERROR")=0,"OK","ERROR")</f>
        <v>OK</v>
      </c>
      <c r="R132" s="517"/>
      <c r="S132" s="518"/>
      <c r="T132" s="16"/>
    </row>
    <row r="133" spans="2:20">
      <c r="B133" s="15"/>
      <c r="D133" s="110" t="s">
        <v>74</v>
      </c>
      <c r="E133" s="113" t="s">
        <v>38</v>
      </c>
      <c r="F133" s="116">
        <v>200001</v>
      </c>
      <c r="G133" s="116">
        <v>300000</v>
      </c>
      <c r="H133" s="120" t="s">
        <v>117</v>
      </c>
      <c r="I133" s="123" t="str">
        <f>IF(COUNTIFS('G2_By banding'!AI:AI,Index!D133,'G2_By banding'!AJ:AJ,"ERROR")=0,"OK","ERROR")</f>
        <v>OK</v>
      </c>
      <c r="J133" s="519"/>
      <c r="K133" s="520"/>
      <c r="L133" s="120" t="s">
        <v>117</v>
      </c>
      <c r="M133" s="123" t="str">
        <f>IF(COUNTIFS('G2_By banding'!AI:AI,Index!D133,'G2_By banding'!AK:AK,"ERROR")=0,"OK","ERROR")</f>
        <v>OK</v>
      </c>
      <c r="N133" s="519"/>
      <c r="O133" s="520"/>
      <c r="P133" s="120" t="s">
        <v>117</v>
      </c>
      <c r="Q133" s="123" t="str">
        <f>IF(COUNTIFS('G2_By banding'!AI:AI,Index!D133,'G2_By banding'!AL:AL,"ERROR")=0,"OK","ERROR")</f>
        <v>OK</v>
      </c>
      <c r="R133" s="519"/>
      <c r="S133" s="520"/>
      <c r="T133" s="16"/>
    </row>
    <row r="134" spans="2:20">
      <c r="B134" s="15"/>
      <c r="D134" s="108" t="s">
        <v>75</v>
      </c>
      <c r="E134" s="111" t="s">
        <v>40</v>
      </c>
      <c r="F134" s="114">
        <v>300001</v>
      </c>
      <c r="G134" s="114">
        <v>400000</v>
      </c>
      <c r="H134" s="118" t="s">
        <v>117</v>
      </c>
      <c r="I134" s="121" t="str">
        <f>IF(COUNTIFS('G2_By banding'!AI:AI,Index!D134,'G2_By banding'!AJ:AJ,"ERROR")=0,"OK","ERROR")</f>
        <v>OK</v>
      </c>
      <c r="J134" s="521"/>
      <c r="K134" s="522"/>
      <c r="L134" s="118" t="s">
        <v>117</v>
      </c>
      <c r="M134" s="121" t="str">
        <f>IF(COUNTIFS('G2_By banding'!AI:AI,Index!D134,'G2_By banding'!AK:AK,"ERROR")=0,"OK","ERROR")</f>
        <v>OK</v>
      </c>
      <c r="N134" s="521"/>
      <c r="O134" s="522"/>
      <c r="P134" s="118" t="s">
        <v>117</v>
      </c>
      <c r="Q134" s="121" t="str">
        <f>IF(COUNTIFS('G2_By banding'!AI:AI,Index!D134,'G2_By banding'!AL:AL,"ERROR")=0,"OK","ERROR")</f>
        <v>OK</v>
      </c>
      <c r="R134" s="521"/>
      <c r="S134" s="522"/>
      <c r="T134" s="16"/>
    </row>
    <row r="135" spans="2:20">
      <c r="B135" s="15"/>
      <c r="D135" s="109" t="s">
        <v>76</v>
      </c>
      <c r="E135" s="112" t="s">
        <v>42</v>
      </c>
      <c r="F135" s="115">
        <v>400001</v>
      </c>
      <c r="G135" s="115">
        <v>500000</v>
      </c>
      <c r="H135" s="119" t="s">
        <v>117</v>
      </c>
      <c r="I135" s="122" t="str">
        <f>IF(COUNTIFS('G2_By banding'!AI:AI,Index!D135,'G2_By banding'!AJ:AJ,"ERROR")=0,"OK","ERROR")</f>
        <v>OK</v>
      </c>
      <c r="J135" s="517"/>
      <c r="K135" s="518"/>
      <c r="L135" s="119" t="s">
        <v>117</v>
      </c>
      <c r="M135" s="122" t="str">
        <f>IF(COUNTIFS('G2_By banding'!AI:AI,Index!D135,'G2_By banding'!AK:AK,"ERROR")=0,"OK","ERROR")</f>
        <v>OK</v>
      </c>
      <c r="N135" s="517"/>
      <c r="O135" s="518"/>
      <c r="P135" s="119" t="s">
        <v>117</v>
      </c>
      <c r="Q135" s="122" t="str">
        <f>IF(COUNTIFS('G2_By banding'!AI:AI,Index!D135,'G2_By banding'!AL:AL,"ERROR")=0,"OK","ERROR")</f>
        <v>OK</v>
      </c>
      <c r="R135" s="517"/>
      <c r="S135" s="518"/>
      <c r="T135" s="16"/>
    </row>
    <row r="136" spans="2:20">
      <c r="B136" s="15"/>
      <c r="D136" s="109" t="s">
        <v>77</v>
      </c>
      <c r="E136" s="112" t="s">
        <v>44</v>
      </c>
      <c r="F136" s="115">
        <v>500001</v>
      </c>
      <c r="G136" s="115">
        <v>600000</v>
      </c>
      <c r="H136" s="119" t="s">
        <v>117</v>
      </c>
      <c r="I136" s="122" t="str">
        <f>IF(COUNTIFS('G2_By banding'!AI:AI,Index!D136,'G2_By banding'!AJ:AJ,"ERROR")=0,"OK","ERROR")</f>
        <v>OK</v>
      </c>
      <c r="J136" s="517"/>
      <c r="K136" s="518"/>
      <c r="L136" s="119" t="s">
        <v>117</v>
      </c>
      <c r="M136" s="122" t="str">
        <f>IF(COUNTIFS('G2_By banding'!AI:AI,Index!D136,'G2_By banding'!AK:AK,"ERROR")=0,"OK","ERROR")</f>
        <v>OK</v>
      </c>
      <c r="N136" s="517"/>
      <c r="O136" s="518"/>
      <c r="P136" s="119" t="s">
        <v>117</v>
      </c>
      <c r="Q136" s="122" t="str">
        <f>IF(COUNTIFS('G2_By banding'!AI:AI,Index!D136,'G2_By banding'!AL:AL,"ERROR")=0,"OK","ERROR")</f>
        <v>OK</v>
      </c>
      <c r="R136" s="517"/>
      <c r="S136" s="518"/>
      <c r="T136" s="16"/>
    </row>
    <row r="137" spans="2:20">
      <c r="B137" s="15"/>
      <c r="D137" s="109" t="s">
        <v>78</v>
      </c>
      <c r="E137" s="112" t="s">
        <v>45</v>
      </c>
      <c r="F137" s="115">
        <v>600001</v>
      </c>
      <c r="G137" s="115">
        <v>700000</v>
      </c>
      <c r="H137" s="119" t="s">
        <v>117</v>
      </c>
      <c r="I137" s="122" t="str">
        <f>IF(COUNTIFS('G2_By banding'!AI:AI,Index!D137,'G2_By banding'!AJ:AJ,"ERROR")=0,"OK","ERROR")</f>
        <v>OK</v>
      </c>
      <c r="J137" s="517"/>
      <c r="K137" s="518"/>
      <c r="L137" s="119" t="s">
        <v>117</v>
      </c>
      <c r="M137" s="122" t="str">
        <f>IF(COUNTIFS('G2_By banding'!AI:AI,Index!D137,'G2_By banding'!AK:AK,"ERROR")=0,"OK","ERROR")</f>
        <v>OK</v>
      </c>
      <c r="N137" s="517"/>
      <c r="O137" s="518"/>
      <c r="P137" s="119" t="s">
        <v>117</v>
      </c>
      <c r="Q137" s="122" t="str">
        <f>IF(COUNTIFS('G2_By banding'!AI:AI,Index!D137,'G2_By banding'!AL:AL,"ERROR")=0,"OK","ERROR")</f>
        <v>OK</v>
      </c>
      <c r="R137" s="517"/>
      <c r="S137" s="518"/>
      <c r="T137" s="16"/>
    </row>
    <row r="138" spans="2:20">
      <c r="B138" s="15"/>
      <c r="D138" s="110" t="s">
        <v>79</v>
      </c>
      <c r="E138" s="113" t="s">
        <v>46</v>
      </c>
      <c r="F138" s="116">
        <v>700001</v>
      </c>
      <c r="G138" s="116">
        <v>800000</v>
      </c>
      <c r="H138" s="120" t="s">
        <v>117</v>
      </c>
      <c r="I138" s="123" t="str">
        <f>IF(COUNTIFS('G2_By banding'!AI:AI,Index!D138,'G2_By banding'!AJ:AJ,"ERROR")=0,"OK","ERROR")</f>
        <v>OK</v>
      </c>
      <c r="J138" s="519"/>
      <c r="K138" s="520"/>
      <c r="L138" s="120" t="s">
        <v>117</v>
      </c>
      <c r="M138" s="123" t="str">
        <f>IF(COUNTIFS('G2_By banding'!AI:AI,Index!D138,'G2_By banding'!AK:AK,"ERROR")=0,"OK","ERROR")</f>
        <v>OK</v>
      </c>
      <c r="N138" s="519"/>
      <c r="O138" s="520"/>
      <c r="P138" s="120" t="s">
        <v>117</v>
      </c>
      <c r="Q138" s="123" t="str">
        <f>IF(COUNTIFS('G2_By banding'!AI:AI,Index!D138,'G2_By banding'!AL:AL,"ERROR")=0,"OK","ERROR")</f>
        <v>OK</v>
      </c>
      <c r="R138" s="519"/>
      <c r="S138" s="520"/>
      <c r="T138" s="16"/>
    </row>
    <row r="139" spans="2:20">
      <c r="B139" s="15"/>
      <c r="D139" s="108" t="s">
        <v>80</v>
      </c>
      <c r="E139" s="111" t="s">
        <v>47</v>
      </c>
      <c r="F139" s="114">
        <v>800001</v>
      </c>
      <c r="G139" s="114">
        <v>900000</v>
      </c>
      <c r="H139" s="118" t="s">
        <v>117</v>
      </c>
      <c r="I139" s="244" t="str">
        <f>IF(COUNTIFS('G2_By banding'!AI:AI,Index!D139,'G2_By banding'!AJ:AJ,"ERROR")=0,"OK","ERROR")</f>
        <v>OK</v>
      </c>
      <c r="J139" s="521"/>
      <c r="K139" s="522"/>
      <c r="L139" s="118" t="s">
        <v>117</v>
      </c>
      <c r="M139" s="121" t="str">
        <f>IF(COUNTIFS('G2_By banding'!AI:AI,Index!D139,'G2_By banding'!AK:AK,"ERROR")=0,"OK","ERROR")</f>
        <v>OK</v>
      </c>
      <c r="N139" s="521"/>
      <c r="O139" s="522"/>
      <c r="P139" s="118" t="s">
        <v>117</v>
      </c>
      <c r="Q139" s="121" t="str">
        <f>IF(COUNTIFS('G2_By banding'!AI:AI,Index!D139,'G2_By banding'!AL:AL,"ERROR")=0,"OK","ERROR")</f>
        <v>OK</v>
      </c>
      <c r="R139" s="521"/>
      <c r="S139" s="522"/>
      <c r="T139" s="16"/>
    </row>
    <row r="140" spans="2:20">
      <c r="B140" s="15"/>
      <c r="D140" s="109" t="s">
        <v>81</v>
      </c>
      <c r="E140" s="112" t="s">
        <v>48</v>
      </c>
      <c r="F140" s="115">
        <v>900001</v>
      </c>
      <c r="G140" s="115">
        <v>1000000</v>
      </c>
      <c r="H140" s="119" t="s">
        <v>117</v>
      </c>
      <c r="I140" s="244" t="str">
        <f>IF(COUNTIFS('G2_By banding'!AI:AI,Index!D140,'G2_By banding'!AJ:AJ,"ERROR")=0,"OK","ERROR")</f>
        <v>OK</v>
      </c>
      <c r="J140" s="517"/>
      <c r="K140" s="518"/>
      <c r="L140" s="119" t="s">
        <v>117</v>
      </c>
      <c r="M140" s="122" t="str">
        <f>IF(COUNTIFS('G2_By banding'!AI:AI,Index!D140,'G2_By banding'!AK:AK,"ERROR")=0,"OK","ERROR")</f>
        <v>OK</v>
      </c>
      <c r="N140" s="517"/>
      <c r="O140" s="518"/>
      <c r="P140" s="119" t="s">
        <v>117</v>
      </c>
      <c r="Q140" s="122" t="str">
        <f>IF(COUNTIFS('G2_By banding'!AI:AI,Index!D140,'G2_By banding'!AL:AL,"ERROR")=0,"OK","ERROR")</f>
        <v>OK</v>
      </c>
      <c r="R140" s="517"/>
      <c r="S140" s="518"/>
      <c r="T140" s="16"/>
    </row>
    <row r="141" spans="2:20">
      <c r="B141" s="15"/>
      <c r="D141" s="109" t="s">
        <v>82</v>
      </c>
      <c r="E141" s="112" t="s">
        <v>33</v>
      </c>
      <c r="F141" s="115">
        <v>1000001</v>
      </c>
      <c r="G141" s="115">
        <v>1100000</v>
      </c>
      <c r="H141" s="119" t="s">
        <v>117</v>
      </c>
      <c r="I141" s="244" t="str">
        <f>IF(COUNTIFS('G2_By banding'!AI:AI,Index!D141,'G2_By banding'!AJ:AJ,"ERROR")=0,"OK","ERROR")</f>
        <v>OK</v>
      </c>
      <c r="J141" s="517"/>
      <c r="K141" s="518"/>
      <c r="L141" s="119" t="s">
        <v>117</v>
      </c>
      <c r="M141" s="122" t="str">
        <f>IF(COUNTIFS('G2_By banding'!AI:AI,Index!D141,'G2_By banding'!AK:AK,"ERROR")=0,"OK","ERROR")</f>
        <v>OK</v>
      </c>
      <c r="N141" s="517"/>
      <c r="O141" s="518"/>
      <c r="P141" s="119" t="s">
        <v>117</v>
      </c>
      <c r="Q141" s="122" t="str">
        <f>IF(COUNTIFS('G2_By banding'!AI:AI,Index!D141,'G2_By banding'!AL:AL,"ERROR")=0,"OK","ERROR")</f>
        <v>OK</v>
      </c>
      <c r="R141" s="517"/>
      <c r="S141" s="518"/>
      <c r="T141" s="16"/>
    </row>
    <row r="142" spans="2:20">
      <c r="B142" s="15"/>
      <c r="D142" s="109" t="s">
        <v>83</v>
      </c>
      <c r="E142" s="112" t="s">
        <v>35</v>
      </c>
      <c r="F142" s="115">
        <v>1100001</v>
      </c>
      <c r="G142" s="115">
        <v>1200000</v>
      </c>
      <c r="H142" s="119" t="s">
        <v>117</v>
      </c>
      <c r="I142" s="244" t="str">
        <f>IF(COUNTIFS('G2_By banding'!AI:AI,Index!D142,'G2_By banding'!AJ:AJ,"ERROR")=0,"OK","ERROR")</f>
        <v>OK</v>
      </c>
      <c r="J142" s="517"/>
      <c r="K142" s="518"/>
      <c r="L142" s="119" t="s">
        <v>117</v>
      </c>
      <c r="M142" s="122" t="str">
        <f>IF(COUNTIFS('G2_By banding'!AI:AI,Index!D142,'G2_By banding'!AK:AK,"ERROR")=0,"OK","ERROR")</f>
        <v>OK</v>
      </c>
      <c r="N142" s="517"/>
      <c r="O142" s="518"/>
      <c r="P142" s="119" t="s">
        <v>117</v>
      </c>
      <c r="Q142" s="122" t="str">
        <f>IF(COUNTIFS('G2_By banding'!AI:AI,Index!D142,'G2_By banding'!AL:AL,"ERROR")=0,"OK","ERROR")</f>
        <v>OK</v>
      </c>
      <c r="R142" s="517"/>
      <c r="S142" s="518"/>
      <c r="T142" s="16"/>
    </row>
    <row r="143" spans="2:20">
      <c r="B143" s="15"/>
      <c r="D143" s="110" t="s">
        <v>84</v>
      </c>
      <c r="E143" s="113" t="s">
        <v>37</v>
      </c>
      <c r="F143" s="116">
        <v>1200001</v>
      </c>
      <c r="G143" s="116">
        <v>1300000</v>
      </c>
      <c r="H143" s="120" t="s">
        <v>117</v>
      </c>
      <c r="I143" s="244" t="str">
        <f>IF(COUNTIFS('G2_By banding'!AI:AI,Index!D143,'G2_By banding'!AJ:AJ,"ERROR")=0,"OK","ERROR")</f>
        <v>OK</v>
      </c>
      <c r="J143" s="519"/>
      <c r="K143" s="520"/>
      <c r="L143" s="120" t="s">
        <v>117</v>
      </c>
      <c r="M143" s="123" t="str">
        <f>IF(COUNTIFS('G2_By banding'!AI:AI,Index!D143,'G2_By banding'!AK:AK,"ERROR")=0,"OK","ERROR")</f>
        <v>OK</v>
      </c>
      <c r="N143" s="519"/>
      <c r="O143" s="520"/>
      <c r="P143" s="120" t="s">
        <v>117</v>
      </c>
      <c r="Q143" s="123" t="str">
        <f>IF(COUNTIFS('G2_By banding'!AI:AI,Index!D143,'G2_By banding'!AL:AL,"ERROR")=0,"OK","ERROR")</f>
        <v>OK</v>
      </c>
      <c r="R143" s="519"/>
      <c r="S143" s="520"/>
      <c r="T143" s="16"/>
    </row>
    <row r="144" spans="2:20">
      <c r="B144" s="15"/>
      <c r="D144" s="108" t="s">
        <v>87</v>
      </c>
      <c r="E144" s="111" t="s">
        <v>39</v>
      </c>
      <c r="F144" s="114">
        <v>1300001</v>
      </c>
      <c r="G144" s="114">
        <v>1400000</v>
      </c>
      <c r="H144" s="118" t="s">
        <v>117</v>
      </c>
      <c r="I144" s="121" t="str">
        <f>IF(COUNTIFS('G2_By banding'!AI:AI,Index!D144,'G2_By banding'!AJ:AJ,"ERROR")=0,"OK","ERROR")</f>
        <v>OK</v>
      </c>
      <c r="J144" s="521"/>
      <c r="K144" s="522"/>
      <c r="L144" s="118" t="s">
        <v>117</v>
      </c>
      <c r="M144" s="121" t="str">
        <f>IF(COUNTIFS('G2_By banding'!AI:AI,Index!D144,'G2_By banding'!AK:AK,"ERROR")=0,"OK","ERROR")</f>
        <v>OK</v>
      </c>
      <c r="N144" s="521"/>
      <c r="O144" s="522"/>
      <c r="P144" s="118" t="s">
        <v>117</v>
      </c>
      <c r="Q144" s="121" t="str">
        <f>IF(COUNTIFS('G2_By banding'!AI:AI,Index!D144,'G2_By banding'!AL:AL,"ERROR")=0,"OK","ERROR")</f>
        <v>OK</v>
      </c>
      <c r="R144" s="521"/>
      <c r="S144" s="522"/>
      <c r="T144" s="16"/>
    </row>
    <row r="145" spans="2:20">
      <c r="B145" s="15"/>
      <c r="D145" s="109" t="s">
        <v>88</v>
      </c>
      <c r="E145" s="112" t="s">
        <v>41</v>
      </c>
      <c r="F145" s="115">
        <v>1400001</v>
      </c>
      <c r="G145" s="115">
        <v>1500000</v>
      </c>
      <c r="H145" s="119" t="s">
        <v>117</v>
      </c>
      <c r="I145" s="122" t="str">
        <f>IF(COUNTIFS('G2_By banding'!AI:AI,Index!D145,'G2_By banding'!AJ:AJ,"ERROR")=0,"OK","ERROR")</f>
        <v>OK</v>
      </c>
      <c r="J145" s="517"/>
      <c r="K145" s="518"/>
      <c r="L145" s="119" t="s">
        <v>117</v>
      </c>
      <c r="M145" s="122" t="str">
        <f>IF(COUNTIFS('G2_By banding'!AI:AI,Index!D145,'G2_By banding'!AK:AK,"ERROR")=0,"OK","ERROR")</f>
        <v>OK</v>
      </c>
      <c r="N145" s="517"/>
      <c r="O145" s="518"/>
      <c r="P145" s="119" t="s">
        <v>117</v>
      </c>
      <c r="Q145" s="122" t="str">
        <f>IF(COUNTIFS('G2_By banding'!AI:AI,Index!D145,'G2_By banding'!AL:AL,"ERROR")=0,"OK","ERROR")</f>
        <v>OK</v>
      </c>
      <c r="R145" s="517"/>
      <c r="S145" s="518"/>
      <c r="T145" s="16"/>
    </row>
    <row r="146" spans="2:20">
      <c r="B146" s="15"/>
      <c r="D146" s="109" t="s">
        <v>89</v>
      </c>
      <c r="E146" s="112" t="s">
        <v>43</v>
      </c>
      <c r="F146" s="115">
        <v>1500001</v>
      </c>
      <c r="G146" s="115">
        <v>1600000</v>
      </c>
      <c r="H146" s="119" t="s">
        <v>117</v>
      </c>
      <c r="I146" s="122" t="str">
        <f>IF(COUNTIFS('G2_By banding'!AI:AI,Index!D146,'G2_By banding'!AJ:AJ,"ERROR")=0,"OK","ERROR")</f>
        <v>OK</v>
      </c>
      <c r="J146" s="517"/>
      <c r="K146" s="518"/>
      <c r="L146" s="119" t="s">
        <v>117</v>
      </c>
      <c r="M146" s="122" t="str">
        <f>IF(COUNTIFS('G2_By banding'!AI:AI,Index!D146,'G2_By banding'!AK:AK,"ERROR")=0,"OK","ERROR")</f>
        <v>OK</v>
      </c>
      <c r="N146" s="517"/>
      <c r="O146" s="518"/>
      <c r="P146" s="119" t="s">
        <v>117</v>
      </c>
      <c r="Q146" s="122" t="str">
        <f>IF(COUNTIFS('G2_By banding'!AI:AI,Index!D146,'G2_By banding'!AL:AL,"ERROR")=0,"OK","ERROR")</f>
        <v>OK</v>
      </c>
      <c r="R146" s="517"/>
      <c r="S146" s="518"/>
      <c r="T146" s="16"/>
    </row>
    <row r="147" spans="2:20">
      <c r="B147" s="15"/>
      <c r="D147" s="109" t="s">
        <v>90</v>
      </c>
      <c r="E147" s="112" t="s">
        <v>60</v>
      </c>
      <c r="F147" s="115">
        <v>1600001</v>
      </c>
      <c r="G147" s="115">
        <v>1800000</v>
      </c>
      <c r="H147" s="119" t="s">
        <v>117</v>
      </c>
      <c r="I147" s="122" t="str">
        <f>IF(COUNTIFS('G2_By banding'!AI:AI,Index!D147,'G2_By banding'!AJ:AJ,"ERROR")=0,"OK","ERROR")</f>
        <v>OK</v>
      </c>
      <c r="J147" s="517"/>
      <c r="K147" s="518"/>
      <c r="L147" s="119" t="s">
        <v>117</v>
      </c>
      <c r="M147" s="122" t="str">
        <f>IF(COUNTIFS('G2_By banding'!AI:AI,Index!D147,'G2_By banding'!AK:AK,"ERROR")=0,"OK","ERROR")</f>
        <v>OK</v>
      </c>
      <c r="N147" s="517"/>
      <c r="O147" s="518"/>
      <c r="P147" s="119" t="s">
        <v>117</v>
      </c>
      <c r="Q147" s="122" t="str">
        <f>IF(COUNTIFS('G2_By banding'!AI:AI,Index!D147,'G2_By banding'!AL:AL,"ERROR")=0,"OK","ERROR")</f>
        <v>OK</v>
      </c>
      <c r="R147" s="517"/>
      <c r="S147" s="518"/>
      <c r="T147" s="16"/>
    </row>
    <row r="148" spans="2:20">
      <c r="B148" s="15"/>
      <c r="D148" s="109" t="s">
        <v>91</v>
      </c>
      <c r="E148" s="112" t="s">
        <v>62</v>
      </c>
      <c r="F148" s="115">
        <v>1800001</v>
      </c>
      <c r="G148" s="115">
        <v>2000000</v>
      </c>
      <c r="H148" s="120" t="s">
        <v>117</v>
      </c>
      <c r="I148" s="123" t="str">
        <f>IF(COUNTIFS('G2_By banding'!AI:AI,Index!D148,'G2_By banding'!AJ:AJ,"ERROR")=0,"OK","ERROR")</f>
        <v>OK</v>
      </c>
      <c r="J148" s="519"/>
      <c r="K148" s="520"/>
      <c r="L148" s="120" t="s">
        <v>117</v>
      </c>
      <c r="M148" s="123" t="str">
        <f>IF(COUNTIFS('G2_By banding'!AI:AI,Index!D148,'G2_By banding'!AK:AK,"ERROR")=0,"OK","ERROR")</f>
        <v>OK</v>
      </c>
      <c r="N148" s="519"/>
      <c r="O148" s="520"/>
      <c r="P148" s="120" t="s">
        <v>117</v>
      </c>
      <c r="Q148" s="123" t="str">
        <f>IF(COUNTIFS('G2_By banding'!AI:AI,Index!D148,'G2_By banding'!AL:AL,"ERROR")=0,"OK","ERROR")</f>
        <v>OK</v>
      </c>
      <c r="R148" s="519"/>
      <c r="S148" s="520"/>
      <c r="T148" s="16"/>
    </row>
    <row r="149" spans="2:20">
      <c r="B149" s="15"/>
      <c r="D149" s="108" t="s">
        <v>92</v>
      </c>
      <c r="E149" s="117" t="s">
        <v>61</v>
      </c>
      <c r="F149" s="114">
        <v>2000000</v>
      </c>
      <c r="G149" s="114">
        <v>3000000</v>
      </c>
      <c r="H149" s="118" t="s">
        <v>117</v>
      </c>
      <c r="I149" s="121" t="str">
        <f>IF(COUNTIFS('G2_By banding'!AI:AI,Index!D149,'G2_By banding'!AJ:AJ,"ERROR")=0,"OK","ERROR")</f>
        <v>OK</v>
      </c>
      <c r="J149" s="521"/>
      <c r="K149" s="522"/>
      <c r="L149" s="118" t="s">
        <v>117</v>
      </c>
      <c r="M149" s="121" t="str">
        <f>IF(COUNTIFS('G2_By banding'!AI:AI,Index!D149,'G2_By banding'!AK:AK,"ERROR")=0,"OK","ERROR")</f>
        <v>OK</v>
      </c>
      <c r="N149" s="521"/>
      <c r="O149" s="522"/>
      <c r="P149" s="118" t="s">
        <v>117</v>
      </c>
      <c r="Q149" s="121" t="str">
        <f>IF(COUNTIFS('G2_By banding'!AI:AI,Index!D149,'G2_By banding'!AL:AL,"ERROR")=0,"OK","ERROR")</f>
        <v>OK</v>
      </c>
      <c r="R149" s="521"/>
      <c r="S149" s="522"/>
      <c r="T149" s="16"/>
    </row>
    <row r="150" spans="2:20">
      <c r="B150" s="15"/>
      <c r="D150" s="109" t="s">
        <v>93</v>
      </c>
      <c r="E150" s="112" t="s">
        <v>63</v>
      </c>
      <c r="F150" s="115">
        <v>3000000</v>
      </c>
      <c r="G150" s="115">
        <v>4000000</v>
      </c>
      <c r="H150" s="119" t="s">
        <v>117</v>
      </c>
      <c r="I150" s="122" t="str">
        <f>IF(COUNTIFS('G2_By banding'!AI:AI,Index!D150,'G2_By banding'!AJ:AJ,"ERROR")=0,"OK","ERROR")</f>
        <v>OK</v>
      </c>
      <c r="J150" s="517"/>
      <c r="K150" s="518"/>
      <c r="L150" s="119" t="s">
        <v>117</v>
      </c>
      <c r="M150" s="122" t="str">
        <f>IF(COUNTIFS('G2_By banding'!AI:AI,Index!D150,'G2_By banding'!AK:AK,"ERROR")=0,"OK","ERROR")</f>
        <v>OK</v>
      </c>
      <c r="N150" s="517"/>
      <c r="O150" s="518"/>
      <c r="P150" s="119" t="s">
        <v>117</v>
      </c>
      <c r="Q150" s="122" t="str">
        <f>IF(COUNTIFS('G2_By banding'!AI:AI,Index!D150,'G2_By banding'!AL:AL,"ERROR")=0,"OK","ERROR")</f>
        <v>OK</v>
      </c>
      <c r="R150" s="517"/>
      <c r="S150" s="518"/>
      <c r="T150" s="16"/>
    </row>
    <row r="151" spans="2:20">
      <c r="B151" s="15"/>
      <c r="D151" s="109" t="s">
        <v>94</v>
      </c>
      <c r="E151" s="112" t="s">
        <v>64</v>
      </c>
      <c r="F151" s="115">
        <v>4000000</v>
      </c>
      <c r="G151" s="115">
        <v>5000000</v>
      </c>
      <c r="H151" s="119" t="s">
        <v>117</v>
      </c>
      <c r="I151" s="122" t="str">
        <f>IF(COUNTIFS('G2_By banding'!AI:AI,Index!D151,'G2_By banding'!AJ:AJ,"ERROR")=0,"OK","ERROR")</f>
        <v>OK</v>
      </c>
      <c r="J151" s="517"/>
      <c r="K151" s="518"/>
      <c r="L151" s="119" t="s">
        <v>117</v>
      </c>
      <c r="M151" s="122" t="str">
        <f>IF(COUNTIFS('G2_By banding'!AI:AI,Index!D151,'G2_By banding'!AK:AK,"ERROR")=0,"OK","ERROR")</f>
        <v>OK</v>
      </c>
      <c r="N151" s="517"/>
      <c r="O151" s="518"/>
      <c r="P151" s="119" t="s">
        <v>117</v>
      </c>
      <c r="Q151" s="122" t="str">
        <f>IF(COUNTIFS('G2_By banding'!AI:AI,Index!D151,'G2_By banding'!AL:AL,"ERROR")=0,"OK","ERROR")</f>
        <v>OK</v>
      </c>
      <c r="R151" s="517"/>
      <c r="S151" s="518"/>
      <c r="T151" s="16"/>
    </row>
    <row r="152" spans="2:20">
      <c r="B152" s="15"/>
      <c r="D152" s="110" t="s">
        <v>95</v>
      </c>
      <c r="E152" s="113" t="s">
        <v>65</v>
      </c>
      <c r="F152" s="116">
        <v>5000001</v>
      </c>
      <c r="G152" s="116"/>
      <c r="H152" s="120" t="s">
        <v>117</v>
      </c>
      <c r="I152" s="123" t="str">
        <f>IF(COUNTIFS('G2_By banding'!AI:AI,Index!D152,'G2_By banding'!AJ:AJ,"ERROR")=0,"OK","ERROR")</f>
        <v>OK</v>
      </c>
      <c r="J152" s="519"/>
      <c r="K152" s="520"/>
      <c r="L152" s="120" t="s">
        <v>117</v>
      </c>
      <c r="M152" s="123" t="str">
        <f>IF(COUNTIFS('G2_By banding'!AI:AI,Index!D152,'G2_By banding'!AK:AK,"ERROR")=0,"OK","ERROR")</f>
        <v>OK</v>
      </c>
      <c r="N152" s="519"/>
      <c r="O152" s="520"/>
      <c r="P152" s="120" t="s">
        <v>117</v>
      </c>
      <c r="Q152" s="123" t="str">
        <f>IF(COUNTIFS('G2_By banding'!AI:AI,Index!D152,'G2_By banding'!AL:AL,"ERROR")=0,"OK","ERROR")</f>
        <v>OK</v>
      </c>
      <c r="R152" s="519"/>
      <c r="S152" s="520"/>
      <c r="T152" s="16"/>
    </row>
    <row r="153" spans="2:20" ht="12" thickBot="1">
      <c r="B153" s="17"/>
      <c r="C153" s="18"/>
      <c r="D153" s="18"/>
      <c r="E153" s="18"/>
      <c r="F153" s="18"/>
      <c r="G153" s="18"/>
      <c r="H153" s="18"/>
      <c r="I153" s="18"/>
      <c r="J153" s="101"/>
      <c r="K153" s="18"/>
      <c r="L153" s="18"/>
      <c r="M153" s="18"/>
      <c r="N153" s="18"/>
      <c r="O153" s="18"/>
      <c r="P153" s="18"/>
      <c r="Q153" s="18"/>
      <c r="R153" s="18"/>
      <c r="S153" s="18"/>
      <c r="T153" s="19"/>
    </row>
  </sheetData>
  <protectedRanges>
    <protectedRange sqref="H72:H95 J72:K95 L72:L95 N72:O95 P72:P95 R72:S95" name="L3S"/>
    <protectedRange sqref="H44:H67 J44:K67 L44:L67 N44:O67 P44:P67 R44:S67" name="L2"/>
    <protectedRange sqref="J11:J12 J14 J16:J31 J33:J34 J36:J37 L11:M14 L16:M31 L33:M34 L36:M37" name="Main_forms"/>
    <protectedRange sqref="H100:H123 J100:K123 L100:L123 N100:O123 P100:P123 R100:S123" name="L3N"/>
    <protectedRange sqref="H129:H152 J129:K152 L129:L152 N129:O152 P129:P152 R129:S152" name="G"/>
  </protectedRanges>
  <mergeCells count="381">
    <mergeCell ref="D42:D43"/>
    <mergeCell ref="L37:M37"/>
    <mergeCell ref="L10:M10"/>
    <mergeCell ref="L11:M11"/>
    <mergeCell ref="L12:M12"/>
    <mergeCell ref="D15:M15"/>
    <mergeCell ref="L16:M16"/>
    <mergeCell ref="L13:M13"/>
    <mergeCell ref="L14:M14"/>
    <mergeCell ref="L17:M17"/>
    <mergeCell ref="L18:M18"/>
    <mergeCell ref="L23:M23"/>
    <mergeCell ref="L24:M24"/>
    <mergeCell ref="L25:M25"/>
    <mergeCell ref="D32:M32"/>
    <mergeCell ref="D35:M35"/>
    <mergeCell ref="L33:M33"/>
    <mergeCell ref="L34:M34"/>
    <mergeCell ref="L36:M36"/>
    <mergeCell ref="E10:I10"/>
    <mergeCell ref="E11:I11"/>
    <mergeCell ref="E12:I12"/>
    <mergeCell ref="E13:I13"/>
    <mergeCell ref="E14:I14"/>
    <mergeCell ref="E16:I16"/>
    <mergeCell ref="E17:I17"/>
    <mergeCell ref="E18:I18"/>
    <mergeCell ref="E23:I23"/>
    <mergeCell ref="E24:I24"/>
    <mergeCell ref="E25:I25"/>
    <mergeCell ref="E33:I33"/>
    <mergeCell ref="E34:I34"/>
    <mergeCell ref="E36:I36"/>
    <mergeCell ref="E19:I19"/>
    <mergeCell ref="E20:I20"/>
    <mergeCell ref="E21:I21"/>
    <mergeCell ref="E22:I22"/>
    <mergeCell ref="E29:I29"/>
    <mergeCell ref="J44:K44"/>
    <mergeCell ref="J45:K45"/>
    <mergeCell ref="J46:K46"/>
    <mergeCell ref="J47:K47"/>
    <mergeCell ref="J48:K48"/>
    <mergeCell ref="E37:I37"/>
    <mergeCell ref="F42:F43"/>
    <mergeCell ref="J43:K43"/>
    <mergeCell ref="H42:K42"/>
    <mergeCell ref="E42:E43"/>
    <mergeCell ref="G42:G43"/>
    <mergeCell ref="J61:K61"/>
    <mergeCell ref="J62:K62"/>
    <mergeCell ref="J63:K63"/>
    <mergeCell ref="J54:K54"/>
    <mergeCell ref="J55:K55"/>
    <mergeCell ref="J56:K56"/>
    <mergeCell ref="J57:K57"/>
    <mergeCell ref="J58:K58"/>
    <mergeCell ref="J49:K49"/>
    <mergeCell ref="J50:K50"/>
    <mergeCell ref="J51:K51"/>
    <mergeCell ref="J52:K52"/>
    <mergeCell ref="J53:K53"/>
    <mergeCell ref="N48:O48"/>
    <mergeCell ref="N49:O49"/>
    <mergeCell ref="N50:O50"/>
    <mergeCell ref="N51:O51"/>
    <mergeCell ref="N52:O52"/>
    <mergeCell ref="N53:O53"/>
    <mergeCell ref="N54:O54"/>
    <mergeCell ref="J59:K59"/>
    <mergeCell ref="J60:K60"/>
    <mergeCell ref="R53:S53"/>
    <mergeCell ref="R54:S54"/>
    <mergeCell ref="N60:O60"/>
    <mergeCell ref="N61:O61"/>
    <mergeCell ref="N62:O62"/>
    <mergeCell ref="N63:O63"/>
    <mergeCell ref="N64:O64"/>
    <mergeCell ref="N55:O55"/>
    <mergeCell ref="N56:O56"/>
    <mergeCell ref="N57:O57"/>
    <mergeCell ref="N58:O58"/>
    <mergeCell ref="N59:O59"/>
    <mergeCell ref="R65:S65"/>
    <mergeCell ref="R66:S66"/>
    <mergeCell ref="R67:S67"/>
    <mergeCell ref="P42:S42"/>
    <mergeCell ref="R60:S60"/>
    <mergeCell ref="R61:S61"/>
    <mergeCell ref="R62:S62"/>
    <mergeCell ref="R63:S63"/>
    <mergeCell ref="R64:S64"/>
    <mergeCell ref="R55:S55"/>
    <mergeCell ref="R56:S56"/>
    <mergeCell ref="R57:S57"/>
    <mergeCell ref="R58:S58"/>
    <mergeCell ref="R59:S59"/>
    <mergeCell ref="R43:S43"/>
    <mergeCell ref="R44:S44"/>
    <mergeCell ref="R45:S45"/>
    <mergeCell ref="R46:S46"/>
    <mergeCell ref="R47:S47"/>
    <mergeCell ref="R48:S48"/>
    <mergeCell ref="R49:S49"/>
    <mergeCell ref="R50:S50"/>
    <mergeCell ref="R51:S51"/>
    <mergeCell ref="R52:S52"/>
    <mergeCell ref="L19:M19"/>
    <mergeCell ref="L20:M20"/>
    <mergeCell ref="L21:M21"/>
    <mergeCell ref="L22:M22"/>
    <mergeCell ref="E26:I26"/>
    <mergeCell ref="L26:M26"/>
    <mergeCell ref="E27:I27"/>
    <mergeCell ref="L27:M27"/>
    <mergeCell ref="E28:I28"/>
    <mergeCell ref="L28:M28"/>
    <mergeCell ref="L29:M29"/>
    <mergeCell ref="E30:I30"/>
    <mergeCell ref="L30:M30"/>
    <mergeCell ref="E31:I31"/>
    <mergeCell ref="L31:M31"/>
    <mergeCell ref="D70:D71"/>
    <mergeCell ref="E70:E71"/>
    <mergeCell ref="F70:F71"/>
    <mergeCell ref="G70:G71"/>
    <mergeCell ref="H70:K70"/>
    <mergeCell ref="L70:O70"/>
    <mergeCell ref="N65:O65"/>
    <mergeCell ref="N66:O66"/>
    <mergeCell ref="N67:O67"/>
    <mergeCell ref="L42:O42"/>
    <mergeCell ref="J64:K64"/>
    <mergeCell ref="J65:K65"/>
    <mergeCell ref="J66:K66"/>
    <mergeCell ref="J67:K67"/>
    <mergeCell ref="N43:O43"/>
    <mergeCell ref="N44:O44"/>
    <mergeCell ref="N45:O45"/>
    <mergeCell ref="N46:O46"/>
    <mergeCell ref="N47:O47"/>
    <mergeCell ref="P70:S70"/>
    <mergeCell ref="J71:K71"/>
    <mergeCell ref="N71:O71"/>
    <mergeCell ref="R71:S71"/>
    <mergeCell ref="J72:K72"/>
    <mergeCell ref="N72:O72"/>
    <mergeCell ref="R72:S72"/>
    <mergeCell ref="J73:K73"/>
    <mergeCell ref="N73:O73"/>
    <mergeCell ref="R73:S73"/>
    <mergeCell ref="J74:K74"/>
    <mergeCell ref="N74:O74"/>
    <mergeCell ref="R74:S74"/>
    <mergeCell ref="J75:K75"/>
    <mergeCell ref="N75:O75"/>
    <mergeCell ref="R75:S75"/>
    <mergeCell ref="J76:K76"/>
    <mergeCell ref="N76:O76"/>
    <mergeCell ref="R76:S76"/>
    <mergeCell ref="J77:K77"/>
    <mergeCell ref="N77:O77"/>
    <mergeCell ref="R77:S77"/>
    <mergeCell ref="J78:K78"/>
    <mergeCell ref="N78:O78"/>
    <mergeCell ref="R78:S78"/>
    <mergeCell ref="J79:K79"/>
    <mergeCell ref="N79:O79"/>
    <mergeCell ref="R79:S79"/>
    <mergeCell ref="J80:K80"/>
    <mergeCell ref="N80:O80"/>
    <mergeCell ref="R80:S80"/>
    <mergeCell ref="J81:K81"/>
    <mergeCell ref="N81:O81"/>
    <mergeCell ref="R81:S81"/>
    <mergeCell ref="J82:K82"/>
    <mergeCell ref="N82:O82"/>
    <mergeCell ref="R82:S82"/>
    <mergeCell ref="J83:K83"/>
    <mergeCell ref="N83:O83"/>
    <mergeCell ref="R83:S83"/>
    <mergeCell ref="J84:K84"/>
    <mergeCell ref="N84:O84"/>
    <mergeCell ref="R84:S84"/>
    <mergeCell ref="J85:K85"/>
    <mergeCell ref="N85:O85"/>
    <mergeCell ref="R85:S85"/>
    <mergeCell ref="J86:K86"/>
    <mergeCell ref="N86:O86"/>
    <mergeCell ref="R86:S86"/>
    <mergeCell ref="J87:K87"/>
    <mergeCell ref="N87:O87"/>
    <mergeCell ref="R87:S87"/>
    <mergeCell ref="J88:K88"/>
    <mergeCell ref="N88:O88"/>
    <mergeCell ref="R88:S88"/>
    <mergeCell ref="J89:K89"/>
    <mergeCell ref="N89:O89"/>
    <mergeCell ref="R89:S89"/>
    <mergeCell ref="J90:K90"/>
    <mergeCell ref="N90:O90"/>
    <mergeCell ref="R90:S90"/>
    <mergeCell ref="J91:K91"/>
    <mergeCell ref="N91:O91"/>
    <mergeCell ref="R91:S91"/>
    <mergeCell ref="J92:K92"/>
    <mergeCell ref="N92:O92"/>
    <mergeCell ref="R92:S92"/>
    <mergeCell ref="J93:K93"/>
    <mergeCell ref="N93:O93"/>
    <mergeCell ref="R93:S93"/>
    <mergeCell ref="J94:K94"/>
    <mergeCell ref="N94:O94"/>
    <mergeCell ref="R94:S94"/>
    <mergeCell ref="J95:K95"/>
    <mergeCell ref="N95:O95"/>
    <mergeCell ref="R95:S95"/>
    <mergeCell ref="D98:D99"/>
    <mergeCell ref="E98:E99"/>
    <mergeCell ref="F98:F99"/>
    <mergeCell ref="G98:G99"/>
    <mergeCell ref="H98:K98"/>
    <mergeCell ref="L98:O98"/>
    <mergeCell ref="P98:S98"/>
    <mergeCell ref="J99:K99"/>
    <mergeCell ref="N99:O99"/>
    <mergeCell ref="R99:S99"/>
    <mergeCell ref="J100:K100"/>
    <mergeCell ref="N100:O100"/>
    <mergeCell ref="R100:S100"/>
    <mergeCell ref="J101:K101"/>
    <mergeCell ref="N101:O101"/>
    <mergeCell ref="R101:S101"/>
    <mergeCell ref="J102:K102"/>
    <mergeCell ref="N102:O102"/>
    <mergeCell ref="R102:S102"/>
    <mergeCell ref="J103:K103"/>
    <mergeCell ref="N103:O103"/>
    <mergeCell ref="R103:S103"/>
    <mergeCell ref="J104:K104"/>
    <mergeCell ref="N104:O104"/>
    <mergeCell ref="R104:S104"/>
    <mergeCell ref="J105:K105"/>
    <mergeCell ref="N105:O105"/>
    <mergeCell ref="R105:S105"/>
    <mergeCell ref="J106:K106"/>
    <mergeCell ref="N106:O106"/>
    <mergeCell ref="R106:S106"/>
    <mergeCell ref="J107:K107"/>
    <mergeCell ref="N107:O107"/>
    <mergeCell ref="R107:S107"/>
    <mergeCell ref="J108:K108"/>
    <mergeCell ref="N108:O108"/>
    <mergeCell ref="R108:S108"/>
    <mergeCell ref="J109:K109"/>
    <mergeCell ref="N109:O109"/>
    <mergeCell ref="R109:S109"/>
    <mergeCell ref="J110:K110"/>
    <mergeCell ref="N110:O110"/>
    <mergeCell ref="R110:S110"/>
    <mergeCell ref="J111:K111"/>
    <mergeCell ref="N111:O111"/>
    <mergeCell ref="R111:S111"/>
    <mergeCell ref="J112:K112"/>
    <mergeCell ref="N112:O112"/>
    <mergeCell ref="R112:S112"/>
    <mergeCell ref="J113:K113"/>
    <mergeCell ref="N113:O113"/>
    <mergeCell ref="R113:S113"/>
    <mergeCell ref="J114:K114"/>
    <mergeCell ref="N114:O114"/>
    <mergeCell ref="R114:S114"/>
    <mergeCell ref="J115:K115"/>
    <mergeCell ref="N115:O115"/>
    <mergeCell ref="R115:S115"/>
    <mergeCell ref="J116:K116"/>
    <mergeCell ref="N116:O116"/>
    <mergeCell ref="R116:S116"/>
    <mergeCell ref="J117:K117"/>
    <mergeCell ref="N117:O117"/>
    <mergeCell ref="R117:S117"/>
    <mergeCell ref="J118:K118"/>
    <mergeCell ref="N118:O118"/>
    <mergeCell ref="R118:S118"/>
    <mergeCell ref="J119:K119"/>
    <mergeCell ref="N119:O119"/>
    <mergeCell ref="R119:S119"/>
    <mergeCell ref="J120:K120"/>
    <mergeCell ref="N120:O120"/>
    <mergeCell ref="R120:S120"/>
    <mergeCell ref="J121:K121"/>
    <mergeCell ref="N121:O121"/>
    <mergeCell ref="R121:S121"/>
    <mergeCell ref="J122:K122"/>
    <mergeCell ref="N122:O122"/>
    <mergeCell ref="R122:S122"/>
    <mergeCell ref="J123:K123"/>
    <mergeCell ref="N123:O123"/>
    <mergeCell ref="R123:S123"/>
    <mergeCell ref="D127:D128"/>
    <mergeCell ref="E127:E128"/>
    <mergeCell ref="F127:F128"/>
    <mergeCell ref="G127:G128"/>
    <mergeCell ref="H127:K127"/>
    <mergeCell ref="L127:O127"/>
    <mergeCell ref="P127:S127"/>
    <mergeCell ref="J128:K128"/>
    <mergeCell ref="N128:O128"/>
    <mergeCell ref="R128:S128"/>
    <mergeCell ref="J129:K129"/>
    <mergeCell ref="N129:O129"/>
    <mergeCell ref="R129:S129"/>
    <mergeCell ref="J130:K130"/>
    <mergeCell ref="N130:O130"/>
    <mergeCell ref="R130:S130"/>
    <mergeCell ref="J131:K131"/>
    <mergeCell ref="N131:O131"/>
    <mergeCell ref="R131:S131"/>
    <mergeCell ref="J132:K132"/>
    <mergeCell ref="N132:O132"/>
    <mergeCell ref="R132:S132"/>
    <mergeCell ref="J133:K133"/>
    <mergeCell ref="N133:O133"/>
    <mergeCell ref="R133:S133"/>
    <mergeCell ref="J134:K134"/>
    <mergeCell ref="N134:O134"/>
    <mergeCell ref="R134:S134"/>
    <mergeCell ref="J135:K135"/>
    <mergeCell ref="N135:O135"/>
    <mergeCell ref="R135:S135"/>
    <mergeCell ref="J136:K136"/>
    <mergeCell ref="N136:O136"/>
    <mergeCell ref="R136:S136"/>
    <mergeCell ref="J137:K137"/>
    <mergeCell ref="N137:O137"/>
    <mergeCell ref="R137:S137"/>
    <mergeCell ref="J138:K138"/>
    <mergeCell ref="N138:O138"/>
    <mergeCell ref="R138:S138"/>
    <mergeCell ref="J139:K139"/>
    <mergeCell ref="N139:O139"/>
    <mergeCell ref="R139:S139"/>
    <mergeCell ref="J140:K140"/>
    <mergeCell ref="N140:O140"/>
    <mergeCell ref="R140:S140"/>
    <mergeCell ref="J141:K141"/>
    <mergeCell ref="N141:O141"/>
    <mergeCell ref="R141:S141"/>
    <mergeCell ref="J142:K142"/>
    <mergeCell ref="N142:O142"/>
    <mergeCell ref="R142:S142"/>
    <mergeCell ref="J143:K143"/>
    <mergeCell ref="N143:O143"/>
    <mergeCell ref="R143:S143"/>
    <mergeCell ref="J144:K144"/>
    <mergeCell ref="N144:O144"/>
    <mergeCell ref="R144:S144"/>
    <mergeCell ref="J145:K145"/>
    <mergeCell ref="N145:O145"/>
    <mergeCell ref="R145:S145"/>
    <mergeCell ref="J146:K146"/>
    <mergeCell ref="N146:O146"/>
    <mergeCell ref="R146:S146"/>
    <mergeCell ref="J147:K147"/>
    <mergeCell ref="N147:O147"/>
    <mergeCell ref="R147:S147"/>
    <mergeCell ref="J148:K148"/>
    <mergeCell ref="N148:O148"/>
    <mergeCell ref="R148:S148"/>
    <mergeCell ref="J149:K149"/>
    <mergeCell ref="N149:O149"/>
    <mergeCell ref="R149:S149"/>
    <mergeCell ref="J150:K150"/>
    <mergeCell ref="N150:O150"/>
    <mergeCell ref="R150:S150"/>
    <mergeCell ref="J151:K151"/>
    <mergeCell ref="N151:O151"/>
    <mergeCell ref="R151:S151"/>
    <mergeCell ref="J152:K152"/>
    <mergeCell ref="N152:O152"/>
    <mergeCell ref="R152:S152"/>
  </mergeCells>
  <phoneticPr fontId="3" type="noConversion"/>
  <conditionalFormatting sqref="J11:J37 H44:H152 L44:L152 P44:P152">
    <cfRule type="containsText" dxfId="198" priority="13" operator="containsText" text="Completed">
      <formula>NOT(ISERROR(SEARCH("Completed",H11)))</formula>
    </cfRule>
    <cfRule type="containsText" dxfId="197" priority="14" operator="containsText" text="In progress">
      <formula>NOT(ISERROR(SEARCH("In progress",H11)))</formula>
    </cfRule>
    <cfRule type="containsText" dxfId="196" priority="15" operator="containsText" text="Incomplete">
      <formula>NOT(ISERROR(SEARCH("Incomplete",H11)))</formula>
    </cfRule>
  </conditionalFormatting>
  <conditionalFormatting sqref="K11:K37 I44:I152 M44:M152 Q44:Q152">
    <cfRule type="containsText" dxfId="195" priority="11" operator="containsText" text="N/A">
      <formula>NOT(ISERROR(SEARCH("N/A",I11)))</formula>
    </cfRule>
    <cfRule type="containsText" dxfId="194" priority="12" operator="containsText" text="ERROR">
      <formula>NOT(ISERROR(SEARCH("ERROR",I11)))</formula>
    </cfRule>
  </conditionalFormatting>
  <dataValidations count="1">
    <dataValidation type="list" allowBlank="1" showInputMessage="1" showErrorMessage="1" sqref="L100:L124 J36:J37 J33:J34 P100:P124 J11:J14 J16:J31 L44:L68 H44:H68 P44:P68 P72:P96 L72:L96 H72:H96 H100:H124 WLT124 WVP124 JH124 TD124 ACZ124 AMV124 AWR124 BGN124 BQJ124 CAF124 CKB124 CTX124 DDT124 DNP124 DXL124 EHH124 ERD124 FAZ124 FKV124 FUR124 GEN124 GOJ124 GYF124 HIB124 HRX124 IBT124 ILP124 IVL124 JFH124 JPD124 JYZ124 KIV124 KSR124 LCN124 LMJ124 LWF124 MGB124 MPX124 MZT124 NJP124 NTL124 ODH124 OND124 OWZ124 PGV124 PQR124 QAN124 QKJ124 QUF124 REB124 RNX124 RXT124 SHP124 SRL124 TBH124 TLD124 TUZ124 UEV124 UOR124 UYN124 VIJ124 VSF124 WCB124 WLX124 WVT124 JL124 TH124 ADD124 AMZ124 AWV124 BGR124 BQN124 CAJ124 CKF124 CUB124 DDX124 DNT124 DXP124 EHL124 ERH124 FBD124 FKZ124 FUV124 GER124 GON124 GYJ124 HIF124 HSB124 IBX124 ILT124 IVP124 JFL124 JPH124 JZD124 KIZ124 KSV124 LCR124 LMN124 LWJ124 MGF124 MQB124 MZX124 NJT124 NTP124 ODL124 ONH124 OXD124 PGZ124 PQV124 QAR124 QKN124 QUJ124 REF124 ROB124 RXX124 SHT124 SRP124 TBL124 TLH124 TVD124 UEZ124 UOV124 UYR124 VIN124 VSJ124 WCF124 WMB124 WVX124 JD124 SZ124 ACV124 AMR124 AWN124 BGJ124 BQF124 CAB124 CJX124 CTT124 DDP124 DNL124 DXH124 EHD124 EQZ124 FAV124 FKR124 FUN124 GEJ124 GOF124 GYB124 HHX124 HRT124 IBP124 ILL124 IVH124 JFD124 JOZ124 JYV124 KIR124 KSN124 LCJ124 LMF124 LWB124 MFX124 MPT124 MZP124 NJL124 NTH124 ODD124 OMZ124 OWV124 PGR124 PQN124 QAJ124 QKF124 QUB124 RDX124 RNT124 RXP124 SHL124 SRH124 TBD124 TKZ124 TUV124 UER124 UON124 UYJ124 VIF124 VSB124 WBX124 L129:L152 JH129:JH152 TD129:TD152 ACZ129:ACZ152 AMV129:AMV152 AWR129:AWR152 BGN129:BGN152 BQJ129:BQJ152 CAF129:CAF152 CKB129:CKB152 CTX129:CTX152 DDT129:DDT152 DNP129:DNP152 DXL129:DXL152 EHH129:EHH152 ERD129:ERD152 FAZ129:FAZ152 FKV129:FKV152 FUR129:FUR152 GEN129:GEN152 GOJ129:GOJ152 GYF129:GYF152 HIB129:HIB152 HRX129:HRX152 IBT129:IBT152 ILP129:ILP152 IVL129:IVL152 JFH129:JFH152 JPD129:JPD152 JYZ129:JYZ152 KIV129:KIV152 KSR129:KSR152 LCN129:LCN152 LMJ129:LMJ152 LWF129:LWF152 MGB129:MGB152 MPX129:MPX152 MZT129:MZT152 NJP129:NJP152 NTL129:NTL152 ODH129:ODH152 OND129:OND152 OWZ129:OWZ152 PGV129:PGV152 PQR129:PQR152 QAN129:QAN152 QKJ129:QKJ152 QUF129:QUF152 REB129:REB152 RNX129:RNX152 RXT129:RXT152 SHP129:SHP152 SRL129:SRL152 TBH129:TBH152 TLD129:TLD152 TUZ129:TUZ152 UEV129:UEV152 UOR129:UOR152 UYN129:UYN152 VIJ129:VIJ152 VSF129:VSF152 WCB129:WCB152 WLX129:WLX152 WVT129:WVT152 H129:H152 JD129:JD152 SZ129:SZ152 ACV129:ACV152 AMR129:AMR152 AWN129:AWN152 BGJ129:BGJ152 BQF129:BQF152 CAB129:CAB152 CJX129:CJX152 CTT129:CTT152 DDP129:DDP152 DNL129:DNL152 DXH129:DXH152 EHD129:EHD152 EQZ129:EQZ152 FAV129:FAV152 FKR129:FKR152 FUN129:FUN152 GEJ129:GEJ152 GOF129:GOF152 GYB129:GYB152 HHX129:HHX152 HRT129:HRT152 IBP129:IBP152 ILL129:ILL152 IVH129:IVH152 JFD129:JFD152 JOZ129:JOZ152 JYV129:JYV152 KIR129:KIR152 KSN129:KSN152 LCJ129:LCJ152 LMF129:LMF152 LWB129:LWB152 MFX129:MFX152 MPT129:MPT152 MZP129:MZP152 NJL129:NJL152 NTH129:NTH152 ODD129:ODD152 OMZ129:OMZ152 OWV129:OWV152 PGR129:PGR152 PQN129:PQN152 QAJ129:QAJ152 QKF129:QKF152 QUB129:QUB152 RDX129:RDX152 RNT129:RNT152 RXP129:RXP152 SHL129:SHL152 SRH129:SRH152 TBD129:TBD152 TKZ129:TKZ152 TUV129:TUV152 UER129:UER152 UON129:UON152 UYJ129:UYJ152 VIF129:VIF152 VSB129:VSB152 WBX129:WBX152 WLT129:WLT152 WVP129:WVP152 P129:P152 JL129:JL152 TH129:TH152 ADD129:ADD152 AMZ129:AMZ152 AWV129:AWV152 BGR129:BGR152 BQN129:BQN152 CAJ129:CAJ152 CKF129:CKF152 CUB129:CUB152 DDX129:DDX152 DNT129:DNT152 DXP129:DXP152 EHL129:EHL152 ERH129:ERH152 FBD129:FBD152 FKZ129:FKZ152 FUV129:FUV152 GER129:GER152 GON129:GON152 GYJ129:GYJ152 HIF129:HIF152 HSB129:HSB152 IBX129:IBX152 ILT129:ILT152 IVP129:IVP152 JFL129:JFL152 JPH129:JPH152 JZD129:JZD152 KIZ129:KIZ152 KSV129:KSV152 LCR129:LCR152 LMN129:LMN152 LWJ129:LWJ152 MGF129:MGF152 MQB129:MQB152 MZX129:MZX152 NJT129:NJT152 NTP129:NTP152 ODL129:ODL152 ONH129:ONH152 OXD129:OXD152 PGZ129:PGZ152 PQV129:PQV152 QAR129:QAR152 QKN129:QKN152 QUJ129:QUJ152 REF129:REF152 ROB129:ROB152 RXX129:RXX152 SHT129:SHT152 SRP129:SRP152 TBL129:TBL152 TLH129:TLH152 TVD129:TVD152 UEZ129:UEZ152 UOV129:UOV152 UYR129:UYR152 VIN129:VIN152 VSJ129:VSJ152 WCF129:WCF152 WMB129:WMB152 WVX129:WVX152">
      <formula1>$X$3:$X$6</formula1>
    </dataValidation>
  </dataValidations>
  <pageMargins left="0.75" right="0.75" top="1" bottom="1" header="0.5" footer="0.5"/>
  <pageSetup paperSize="9" scale="25" orientation="portrait" r:id="rId1"/>
  <headerFooter alignWithMargins="0">
    <oddFooter>&amp;L&amp;D&amp;R&amp;F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499984740745262"/>
  </sheetPr>
  <dimension ref="A1"/>
  <sheetViews>
    <sheetView showGridLines="0" zoomScale="90" zoomScaleNormal="90" workbookViewId="0">
      <selection activeCell="AA1" sqref="AA1"/>
    </sheetView>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pageSetUpPr fitToPage="1"/>
  </sheetPr>
  <dimension ref="A2:N136"/>
  <sheetViews>
    <sheetView showGridLines="0" zoomScaleNormal="100" workbookViewId="0"/>
  </sheetViews>
  <sheetFormatPr defaultColWidth="8.7109375" defaultRowHeight="10.35" customHeight="1"/>
  <cols>
    <col min="1" max="3" width="3.5703125" style="4" customWidth="1"/>
    <col min="4" max="4" width="10.5703125" style="4" customWidth="1"/>
    <col min="5" max="5" width="5.5703125" style="4" customWidth="1"/>
    <col min="6" max="6" width="40.5703125" style="4" customWidth="1"/>
    <col min="7" max="7" width="3.5703125" style="127" customWidth="1"/>
    <col min="8" max="9" width="15.5703125" style="9" customWidth="1"/>
    <col min="10" max="10" width="3.5703125" style="128" customWidth="1"/>
    <col min="11" max="12" width="15.5703125" style="4" customWidth="1"/>
    <col min="13" max="14" width="3.5703125" style="4" customWidth="1"/>
    <col min="15" max="16384" width="8.7109375" style="5"/>
  </cols>
  <sheetData>
    <row r="2" spans="2:13" ht="12" customHeight="1">
      <c r="B2" s="1" t="s">
        <v>132</v>
      </c>
      <c r="C2" s="1"/>
      <c r="M2" s="52" t="s">
        <v>174</v>
      </c>
    </row>
    <row r="3" spans="2:13" ht="12" customHeight="1">
      <c r="B3" s="1" t="s">
        <v>366</v>
      </c>
      <c r="C3" s="1"/>
      <c r="M3" s="55" t="s">
        <v>175</v>
      </c>
    </row>
    <row r="4" spans="2:13" ht="10.35" customHeight="1">
      <c r="B4" s="3"/>
      <c r="C4" s="3"/>
    </row>
    <row r="5" spans="2:13" ht="12" customHeight="1">
      <c r="B5" s="1" t="str">
        <f ca="1">CONCATENATE("&lt;",MID(CELL("filename",$A$1),FIND("]",CELL("filename",$A$1))+1,LEN(CELL("filename",$A$1))),"&gt;")</f>
        <v>&lt;L1_IBNR&gt;</v>
      </c>
      <c r="C5" s="1"/>
    </row>
    <row r="6" spans="2:13" ht="12" customHeight="1">
      <c r="B6" s="1" t="s">
        <v>68</v>
      </c>
      <c r="C6" s="1"/>
    </row>
    <row r="7" spans="2:13" ht="12" customHeight="1">
      <c r="B7" s="1" t="s">
        <v>86</v>
      </c>
      <c r="C7" s="1"/>
    </row>
    <row r="8" spans="2:13" ht="12" customHeight="1">
      <c r="B8" s="1" t="str">
        <f>"As at " &amp;RIGHT(valuation_date,2)&amp;" "&amp;TEXT(DATE(2000,MID(valuation_date,5,2),1),"mmmm")&amp;" "&amp;LEFT(valuation_date,4)</f>
        <v>As at 31 December 2018</v>
      </c>
      <c r="C8" s="1"/>
      <c r="H8" s="345"/>
      <c r="I8" s="345"/>
    </row>
    <row r="9" spans="2:13" ht="10.35" customHeight="1" thickBot="1"/>
    <row r="10" spans="2:13" ht="10.35" customHeight="1">
      <c r="B10" s="12"/>
      <c r="C10" s="13"/>
      <c r="D10" s="13"/>
      <c r="E10" s="13"/>
      <c r="F10" s="13"/>
      <c r="G10" s="145"/>
      <c r="H10" s="146"/>
      <c r="I10" s="146"/>
      <c r="J10" s="147"/>
      <c r="K10" s="13"/>
      <c r="L10" s="13"/>
      <c r="M10" s="14"/>
    </row>
    <row r="11" spans="2:13" ht="10.35" customHeight="1">
      <c r="B11" s="15"/>
      <c r="C11" s="377" t="s">
        <v>306</v>
      </c>
      <c r="D11" s="220"/>
      <c r="E11" s="11"/>
      <c r="F11" s="11"/>
      <c r="H11" s="126"/>
      <c r="I11" s="126"/>
      <c r="K11" s="11"/>
      <c r="L11" s="11"/>
      <c r="M11" s="16"/>
    </row>
    <row r="12" spans="2:13" ht="10.35" customHeight="1">
      <c r="B12" s="15"/>
      <c r="C12" s="221" t="s">
        <v>129</v>
      </c>
      <c r="D12" s="11" t="s">
        <v>307</v>
      </c>
      <c r="E12" s="11"/>
      <c r="F12" s="11"/>
      <c r="H12" s="126"/>
      <c r="I12" s="126"/>
      <c r="K12" s="11"/>
      <c r="L12" s="11"/>
      <c r="M12" s="16"/>
    </row>
    <row r="13" spans="2:13" ht="10.35" customHeight="1">
      <c r="B13" s="15"/>
      <c r="C13" s="221" t="s">
        <v>130</v>
      </c>
      <c r="D13" s="11" t="s">
        <v>311</v>
      </c>
      <c r="E13" s="11"/>
      <c r="F13" s="11"/>
      <c r="H13" s="126"/>
      <c r="I13" s="126"/>
      <c r="K13" s="11"/>
      <c r="L13" s="11"/>
      <c r="M13" s="16"/>
    </row>
    <row r="14" spans="2:13" ht="10.35" customHeight="1">
      <c r="B14" s="15"/>
      <c r="C14" s="11"/>
      <c r="D14" s="11"/>
      <c r="E14" s="11"/>
      <c r="F14" s="11"/>
      <c r="H14" s="126"/>
      <c r="I14" s="126"/>
      <c r="K14" s="11"/>
      <c r="L14" s="11"/>
      <c r="M14" s="16"/>
    </row>
    <row r="15" spans="2:13" ht="10.35" customHeight="1">
      <c r="B15" s="15"/>
      <c r="C15" s="11"/>
      <c r="D15"/>
      <c r="E15"/>
      <c r="F15"/>
      <c r="H15" s="542" t="s">
        <v>308</v>
      </c>
      <c r="I15" s="543"/>
      <c r="K15" s="542" t="s">
        <v>309</v>
      </c>
      <c r="L15" s="543"/>
      <c r="M15" s="16"/>
    </row>
    <row r="16" spans="2:13" ht="10.35" customHeight="1">
      <c r="B16" s="15"/>
      <c r="C16" s="11"/>
      <c r="D16"/>
      <c r="E16"/>
      <c r="F16"/>
      <c r="H16" s="184">
        <v>1</v>
      </c>
      <c r="I16" s="184">
        <v>2</v>
      </c>
      <c r="K16" s="184">
        <v>3</v>
      </c>
      <c r="L16" s="184">
        <v>4</v>
      </c>
      <c r="M16" s="16"/>
    </row>
    <row r="17" spans="1:14" s="154" customFormat="1" ht="10.35" customHeight="1">
      <c r="A17" s="6"/>
      <c r="B17" s="148"/>
      <c r="C17" s="35"/>
      <c r="D17" s="155" t="s">
        <v>0</v>
      </c>
      <c r="E17" s="157" t="s">
        <v>11</v>
      </c>
      <c r="F17" s="156"/>
      <c r="G17" s="129"/>
      <c r="H17" s="158" t="s">
        <v>59</v>
      </c>
      <c r="I17" s="158" t="s">
        <v>55</v>
      </c>
      <c r="J17" s="130"/>
      <c r="K17" s="158" t="s">
        <v>59</v>
      </c>
      <c r="L17" s="158" t="s">
        <v>55</v>
      </c>
      <c r="M17" s="149"/>
      <c r="N17" s="6"/>
    </row>
    <row r="18" spans="1:14" ht="10.35" customHeight="1">
      <c r="B18" s="15"/>
      <c r="C18" s="11"/>
      <c r="D18" s="100"/>
      <c r="E18" s="41"/>
      <c r="F18" s="42"/>
      <c r="H18" s="131" t="s">
        <v>54</v>
      </c>
      <c r="I18" s="131" t="s">
        <v>54</v>
      </c>
      <c r="J18" s="130"/>
      <c r="K18" s="131" t="s">
        <v>54</v>
      </c>
      <c r="L18" s="131" t="s">
        <v>54</v>
      </c>
      <c r="M18" s="16"/>
    </row>
    <row r="19" spans="1:14" ht="10.35" customHeight="1">
      <c r="B19" s="15"/>
      <c r="C19" s="11"/>
      <c r="D19" s="159" t="s">
        <v>1</v>
      </c>
      <c r="E19" s="160" t="s">
        <v>2</v>
      </c>
      <c r="F19" s="42"/>
      <c r="H19" s="132"/>
      <c r="I19" s="132"/>
      <c r="J19" s="130"/>
      <c r="K19" s="132"/>
      <c r="L19" s="132"/>
      <c r="M19" s="16"/>
    </row>
    <row r="20" spans="1:14" ht="10.35" customHeight="1">
      <c r="B20" s="15"/>
      <c r="C20" s="11"/>
      <c r="D20" s="159"/>
      <c r="E20" s="160"/>
      <c r="F20" s="42" t="s">
        <v>360</v>
      </c>
      <c r="H20" s="132"/>
      <c r="I20" s="132"/>
      <c r="J20" s="130"/>
      <c r="K20" s="132"/>
      <c r="L20" s="132"/>
      <c r="M20" s="16"/>
    </row>
    <row r="21" spans="1:14" ht="10.35" customHeight="1">
      <c r="B21" s="15"/>
      <c r="C21" s="11"/>
      <c r="D21" s="100"/>
      <c r="E21" s="41"/>
      <c r="F21" s="226" t="s">
        <v>3</v>
      </c>
      <c r="G21" s="134"/>
      <c r="H21" s="135"/>
      <c r="I21" s="135"/>
      <c r="K21" s="135"/>
      <c r="L21" s="135"/>
      <c r="M21" s="16"/>
    </row>
    <row r="22" spans="1:14" ht="10.35" customHeight="1">
      <c r="B22" s="15"/>
      <c r="C22" s="11"/>
      <c r="D22" s="100"/>
      <c r="E22" s="41"/>
      <c r="F22" s="227" t="s">
        <v>4</v>
      </c>
      <c r="H22" s="398"/>
      <c r="I22" s="398"/>
      <c r="J22" s="137"/>
      <c r="K22" s="398"/>
      <c r="L22" s="398"/>
      <c r="M22" s="16"/>
    </row>
    <row r="23" spans="1:14" ht="10.35" customHeight="1">
      <c r="B23" s="15"/>
      <c r="C23" s="11"/>
      <c r="D23" s="100"/>
      <c r="E23" s="41"/>
      <c r="F23" s="227" t="s">
        <v>5</v>
      </c>
      <c r="H23" s="398"/>
      <c r="I23" s="398"/>
      <c r="J23" s="137"/>
      <c r="K23" s="398"/>
      <c r="L23" s="398"/>
      <c r="M23" s="16"/>
    </row>
    <row r="24" spans="1:14" ht="10.35" customHeight="1">
      <c r="B24" s="15"/>
      <c r="C24" s="11"/>
      <c r="D24" s="100"/>
      <c r="E24" s="41"/>
      <c r="F24" s="227" t="s">
        <v>6</v>
      </c>
      <c r="H24" s="398"/>
      <c r="I24" s="398"/>
      <c r="J24" s="137"/>
      <c r="K24" s="398"/>
      <c r="L24" s="398"/>
      <c r="M24" s="16"/>
    </row>
    <row r="25" spans="1:14" ht="10.35" customHeight="1">
      <c r="B25" s="15"/>
      <c r="C25" s="11"/>
      <c r="D25" s="100"/>
      <c r="E25" s="41"/>
      <c r="F25" s="227" t="s">
        <v>7</v>
      </c>
      <c r="H25" s="398"/>
      <c r="I25" s="398"/>
      <c r="J25" s="137"/>
      <c r="K25" s="398"/>
      <c r="L25" s="398"/>
      <c r="M25" s="16"/>
    </row>
    <row r="26" spans="1:14" ht="10.35" customHeight="1">
      <c r="B26" s="15"/>
      <c r="C26" s="11"/>
      <c r="D26" s="100"/>
      <c r="E26" s="41"/>
      <c r="F26" s="227" t="s">
        <v>8</v>
      </c>
      <c r="H26" s="398"/>
      <c r="I26" s="398"/>
      <c r="J26" s="137"/>
      <c r="K26" s="398"/>
      <c r="L26" s="398"/>
      <c r="M26" s="16"/>
    </row>
    <row r="27" spans="1:14" ht="10.35" customHeight="1">
      <c r="B27" s="15"/>
      <c r="C27" s="11"/>
      <c r="D27" s="100"/>
      <c r="E27" s="41"/>
      <c r="F27" s="227"/>
      <c r="H27" s="138"/>
      <c r="I27" s="138"/>
      <c r="J27" s="137"/>
      <c r="K27" s="138"/>
      <c r="L27" s="138"/>
      <c r="M27" s="16"/>
    </row>
    <row r="28" spans="1:14" ht="10.35" customHeight="1">
      <c r="B28" s="15"/>
      <c r="C28" s="11"/>
      <c r="D28" s="100"/>
      <c r="E28" s="41"/>
      <c r="F28" s="226" t="s">
        <v>9</v>
      </c>
      <c r="G28" s="134"/>
      <c r="H28" s="138"/>
      <c r="I28" s="138"/>
      <c r="J28" s="137"/>
      <c r="K28" s="138"/>
      <c r="L28" s="138"/>
      <c r="M28" s="16"/>
    </row>
    <row r="29" spans="1:14" ht="10.35" customHeight="1">
      <c r="B29" s="15"/>
      <c r="C29" s="11"/>
      <c r="D29" s="100"/>
      <c r="E29" s="41"/>
      <c r="F29" s="227" t="s">
        <v>10</v>
      </c>
      <c r="H29" s="398"/>
      <c r="I29" s="398"/>
      <c r="J29" s="137"/>
      <c r="K29" s="398"/>
      <c r="L29" s="398"/>
      <c r="M29" s="16"/>
    </row>
    <row r="30" spans="1:14" ht="10.35" customHeight="1">
      <c r="B30" s="15"/>
      <c r="C30" s="11"/>
      <c r="D30" s="100"/>
      <c r="E30" s="41"/>
      <c r="F30" s="227" t="s">
        <v>22</v>
      </c>
      <c r="H30" s="398"/>
      <c r="I30" s="398"/>
      <c r="J30" s="137"/>
      <c r="K30" s="398"/>
      <c r="L30" s="398"/>
      <c r="M30" s="16"/>
    </row>
    <row r="31" spans="1:14" ht="10.35" customHeight="1">
      <c r="B31" s="15"/>
      <c r="C31" s="11"/>
      <c r="D31" s="100"/>
      <c r="E31" s="41"/>
      <c r="F31" s="228" t="s">
        <v>23</v>
      </c>
      <c r="H31" s="398"/>
      <c r="I31" s="398"/>
      <c r="J31" s="137"/>
      <c r="K31" s="398"/>
      <c r="L31" s="398"/>
      <c r="M31" s="16"/>
    </row>
    <row r="32" spans="1:14" ht="10.35" customHeight="1">
      <c r="B32" s="15"/>
      <c r="C32" s="11"/>
      <c r="D32" s="100"/>
      <c r="E32" s="41"/>
      <c r="F32" s="228" t="s">
        <v>57</v>
      </c>
      <c r="H32" s="398"/>
      <c r="I32" s="398"/>
      <c r="J32" s="137"/>
      <c r="K32" s="398"/>
      <c r="L32" s="398"/>
      <c r="M32" s="16"/>
    </row>
    <row r="33" spans="2:13" ht="10.35" customHeight="1">
      <c r="B33" s="15"/>
      <c r="C33" s="11"/>
      <c r="D33" s="100"/>
      <c r="E33" s="41"/>
      <c r="F33" s="228" t="s">
        <v>32</v>
      </c>
      <c r="H33" s="398"/>
      <c r="I33" s="398"/>
      <c r="J33" s="137"/>
      <c r="K33" s="398"/>
      <c r="L33" s="398"/>
      <c r="M33" s="16"/>
    </row>
    <row r="34" spans="2:13" ht="10.35" customHeight="1">
      <c r="B34" s="15"/>
      <c r="C34" s="11"/>
      <c r="D34" s="100"/>
      <c r="E34" s="41"/>
      <c r="F34" s="227" t="s">
        <v>8</v>
      </c>
      <c r="H34" s="398"/>
      <c r="I34" s="398"/>
      <c r="J34" s="137"/>
      <c r="K34" s="398"/>
      <c r="L34" s="398"/>
      <c r="M34" s="16"/>
    </row>
    <row r="35" spans="2:13" ht="10.35" customHeight="1">
      <c r="B35" s="15"/>
      <c r="C35" s="11"/>
      <c r="D35" s="100"/>
      <c r="E35" s="41"/>
      <c r="F35" s="227"/>
      <c r="H35" s="138"/>
      <c r="I35" s="138"/>
      <c r="J35" s="137"/>
      <c r="K35" s="138"/>
      <c r="L35" s="138"/>
      <c r="M35" s="16"/>
    </row>
    <row r="36" spans="2:13" ht="10.35" customHeight="1">
      <c r="B36" s="15"/>
      <c r="C36" s="11"/>
      <c r="D36" s="159"/>
      <c r="E36" s="160"/>
      <c r="F36" s="42" t="s">
        <v>361</v>
      </c>
      <c r="H36" s="132"/>
      <c r="I36" s="132"/>
      <c r="J36" s="130"/>
      <c r="K36" s="132"/>
      <c r="L36" s="132"/>
      <c r="M36" s="16"/>
    </row>
    <row r="37" spans="2:13" ht="10.35" customHeight="1">
      <c r="B37" s="15"/>
      <c r="C37" s="11"/>
      <c r="D37" s="100"/>
      <c r="E37" s="41"/>
      <c r="F37" s="226" t="s">
        <v>3</v>
      </c>
      <c r="G37" s="134"/>
      <c r="H37" s="135"/>
      <c r="I37" s="135"/>
      <c r="K37" s="135"/>
      <c r="L37" s="135"/>
      <c r="M37" s="16"/>
    </row>
    <row r="38" spans="2:13" ht="10.35" customHeight="1">
      <c r="B38" s="15"/>
      <c r="C38" s="11"/>
      <c r="D38" s="100"/>
      <c r="E38" s="41"/>
      <c r="F38" s="227" t="s">
        <v>4</v>
      </c>
      <c r="H38" s="398"/>
      <c r="I38" s="398"/>
      <c r="J38" s="137"/>
      <c r="K38" s="398"/>
      <c r="L38" s="398"/>
      <c r="M38" s="16"/>
    </row>
    <row r="39" spans="2:13" ht="10.35" customHeight="1">
      <c r="B39" s="15"/>
      <c r="C39" s="11"/>
      <c r="D39" s="100"/>
      <c r="E39" s="41"/>
      <c r="F39" s="227" t="s">
        <v>5</v>
      </c>
      <c r="H39" s="398"/>
      <c r="I39" s="398"/>
      <c r="J39" s="137"/>
      <c r="K39" s="398"/>
      <c r="L39" s="398"/>
      <c r="M39" s="16"/>
    </row>
    <row r="40" spans="2:13" ht="10.35" customHeight="1">
      <c r="B40" s="15"/>
      <c r="C40" s="11"/>
      <c r="D40" s="100"/>
      <c r="E40" s="41"/>
      <c r="F40" s="227" t="s">
        <v>6</v>
      </c>
      <c r="H40" s="398"/>
      <c r="I40" s="398"/>
      <c r="J40" s="137"/>
      <c r="K40" s="398"/>
      <c r="L40" s="398"/>
      <c r="M40" s="16"/>
    </row>
    <row r="41" spans="2:13" ht="10.35" customHeight="1">
      <c r="B41" s="15"/>
      <c r="C41" s="11"/>
      <c r="D41" s="100"/>
      <c r="E41" s="41"/>
      <c r="F41" s="227" t="s">
        <v>7</v>
      </c>
      <c r="H41" s="398"/>
      <c r="I41" s="398"/>
      <c r="J41" s="137"/>
      <c r="K41" s="398"/>
      <c r="L41" s="398"/>
      <c r="M41" s="16"/>
    </row>
    <row r="42" spans="2:13" ht="10.35" customHeight="1">
      <c r="B42" s="15"/>
      <c r="C42" s="11"/>
      <c r="D42" s="100"/>
      <c r="E42" s="41"/>
      <c r="F42" s="227" t="s">
        <v>8</v>
      </c>
      <c r="H42" s="398"/>
      <c r="I42" s="398"/>
      <c r="J42" s="137"/>
      <c r="K42" s="398"/>
      <c r="L42" s="398"/>
      <c r="M42" s="16"/>
    </row>
    <row r="43" spans="2:13" ht="10.35" customHeight="1">
      <c r="B43" s="15"/>
      <c r="C43" s="11"/>
      <c r="D43" s="100"/>
      <c r="E43" s="41"/>
      <c r="F43" s="227"/>
      <c r="H43" s="138"/>
      <c r="I43" s="138"/>
      <c r="J43" s="137"/>
      <c r="K43" s="138"/>
      <c r="L43" s="138"/>
      <c r="M43" s="16"/>
    </row>
    <row r="44" spans="2:13" ht="10.35" customHeight="1">
      <c r="B44" s="15"/>
      <c r="C44" s="11"/>
      <c r="D44" s="100"/>
      <c r="E44" s="41"/>
      <c r="F44" s="226" t="s">
        <v>9</v>
      </c>
      <c r="G44" s="134"/>
      <c r="H44" s="138"/>
      <c r="I44" s="138"/>
      <c r="J44" s="137"/>
      <c r="K44" s="138"/>
      <c r="L44" s="138"/>
      <c r="M44" s="16"/>
    </row>
    <row r="45" spans="2:13" ht="10.35" customHeight="1">
      <c r="B45" s="15"/>
      <c r="C45" s="11"/>
      <c r="D45" s="100"/>
      <c r="E45" s="41"/>
      <c r="F45" s="227" t="s">
        <v>10</v>
      </c>
      <c r="H45" s="398"/>
      <c r="I45" s="398"/>
      <c r="J45" s="137"/>
      <c r="K45" s="398"/>
      <c r="L45" s="398"/>
      <c r="M45" s="16"/>
    </row>
    <row r="46" spans="2:13" ht="10.35" customHeight="1">
      <c r="B46" s="15"/>
      <c r="C46" s="11"/>
      <c r="D46" s="100"/>
      <c r="E46" s="41"/>
      <c r="F46" s="227" t="s">
        <v>22</v>
      </c>
      <c r="H46" s="398"/>
      <c r="I46" s="398"/>
      <c r="J46" s="137"/>
      <c r="K46" s="398"/>
      <c r="L46" s="398"/>
      <c r="M46" s="16"/>
    </row>
    <row r="47" spans="2:13" ht="10.35" customHeight="1">
      <c r="B47" s="15"/>
      <c r="C47" s="11"/>
      <c r="D47" s="100"/>
      <c r="E47" s="41"/>
      <c r="F47" s="228" t="s">
        <v>23</v>
      </c>
      <c r="H47" s="398"/>
      <c r="I47" s="398"/>
      <c r="J47" s="137"/>
      <c r="K47" s="398"/>
      <c r="L47" s="398"/>
      <c r="M47" s="16"/>
    </row>
    <row r="48" spans="2:13" ht="10.35" customHeight="1">
      <c r="B48" s="15"/>
      <c r="C48" s="11"/>
      <c r="D48" s="100"/>
      <c r="E48" s="41"/>
      <c r="F48" s="228" t="s">
        <v>57</v>
      </c>
      <c r="H48" s="398"/>
      <c r="I48" s="398"/>
      <c r="J48" s="137"/>
      <c r="K48" s="398"/>
      <c r="L48" s="398"/>
      <c r="M48" s="16"/>
    </row>
    <row r="49" spans="2:13" ht="10.35" customHeight="1">
      <c r="B49" s="15"/>
      <c r="C49" s="11"/>
      <c r="D49" s="100"/>
      <c r="E49" s="41"/>
      <c r="F49" s="228" t="s">
        <v>32</v>
      </c>
      <c r="H49" s="398"/>
      <c r="I49" s="398"/>
      <c r="J49" s="137"/>
      <c r="K49" s="398"/>
      <c r="L49" s="398"/>
      <c r="M49" s="16"/>
    </row>
    <row r="50" spans="2:13" ht="10.35" customHeight="1">
      <c r="B50" s="15"/>
      <c r="C50" s="11"/>
      <c r="D50" s="100"/>
      <c r="E50" s="41"/>
      <c r="F50" s="227" t="s">
        <v>8</v>
      </c>
      <c r="H50" s="398"/>
      <c r="I50" s="398"/>
      <c r="J50" s="137"/>
      <c r="K50" s="398"/>
      <c r="L50" s="398"/>
      <c r="M50" s="16"/>
    </row>
    <row r="51" spans="2:13" ht="10.35" customHeight="1">
      <c r="B51" s="15"/>
      <c r="C51" s="11"/>
      <c r="D51" s="100"/>
      <c r="E51" s="160" t="s">
        <v>15</v>
      </c>
      <c r="F51" s="42"/>
      <c r="H51" s="139"/>
      <c r="I51" s="139"/>
      <c r="J51" s="137"/>
      <c r="K51" s="139"/>
      <c r="L51" s="139"/>
      <c r="M51" s="16"/>
    </row>
    <row r="52" spans="2:13" ht="10.35" customHeight="1">
      <c r="B52" s="15"/>
      <c r="C52" s="11"/>
      <c r="D52" s="100"/>
      <c r="E52" s="160"/>
      <c r="F52" s="42" t="s">
        <v>360</v>
      </c>
      <c r="H52" s="139"/>
      <c r="I52" s="139"/>
      <c r="J52" s="137"/>
      <c r="K52" s="139"/>
      <c r="L52" s="139"/>
      <c r="M52" s="16"/>
    </row>
    <row r="53" spans="2:13" ht="10.35" customHeight="1">
      <c r="B53" s="15"/>
      <c r="C53" s="11"/>
      <c r="D53" s="100"/>
      <c r="E53" s="160"/>
      <c r="F53" s="227" t="s">
        <v>16</v>
      </c>
      <c r="H53" s="398"/>
      <c r="I53" s="398"/>
      <c r="J53" s="137"/>
      <c r="K53" s="398"/>
      <c r="L53" s="398"/>
      <c r="M53" s="16"/>
    </row>
    <row r="54" spans="2:13" ht="10.35" customHeight="1">
      <c r="B54" s="15"/>
      <c r="C54" s="11"/>
      <c r="D54" s="100"/>
      <c r="E54" s="41"/>
      <c r="F54" s="227" t="s">
        <v>17</v>
      </c>
      <c r="H54" s="398"/>
      <c r="I54" s="398"/>
      <c r="J54" s="137"/>
      <c r="K54" s="398"/>
      <c r="L54" s="398"/>
      <c r="M54" s="16"/>
    </row>
    <row r="55" spans="2:13" ht="10.35" customHeight="1">
      <c r="B55" s="15"/>
      <c r="C55" s="11"/>
      <c r="D55" s="100"/>
      <c r="E55" s="41"/>
      <c r="F55" s="227" t="s">
        <v>8</v>
      </c>
      <c r="H55" s="398"/>
      <c r="I55" s="398"/>
      <c r="J55" s="137"/>
      <c r="K55" s="398"/>
      <c r="L55" s="398"/>
      <c r="M55" s="16"/>
    </row>
    <row r="56" spans="2:13" ht="10.35" customHeight="1">
      <c r="B56" s="15"/>
      <c r="C56" s="11"/>
      <c r="D56" s="100"/>
      <c r="E56" s="41"/>
      <c r="F56" s="227"/>
      <c r="H56" s="138"/>
      <c r="I56" s="138"/>
      <c r="J56" s="137"/>
      <c r="K56" s="138"/>
      <c r="L56" s="138"/>
      <c r="M56" s="16"/>
    </row>
    <row r="57" spans="2:13" ht="10.35" customHeight="1">
      <c r="B57" s="15"/>
      <c r="C57" s="11"/>
      <c r="D57" s="100"/>
      <c r="E57" s="160"/>
      <c r="F57" s="42" t="s">
        <v>361</v>
      </c>
      <c r="H57" s="139"/>
      <c r="I57" s="139"/>
      <c r="J57" s="137"/>
      <c r="K57" s="139"/>
      <c r="L57" s="139"/>
      <c r="M57" s="16"/>
    </row>
    <row r="58" spans="2:13" ht="10.35" customHeight="1">
      <c r="B58" s="15"/>
      <c r="C58" s="11"/>
      <c r="D58" s="100"/>
      <c r="E58" s="160"/>
      <c r="F58" s="227" t="s">
        <v>16</v>
      </c>
      <c r="H58" s="398"/>
      <c r="I58" s="398"/>
      <c r="J58" s="137"/>
      <c r="K58" s="398"/>
      <c r="L58" s="398"/>
      <c r="M58" s="16"/>
    </row>
    <row r="59" spans="2:13" ht="10.35" customHeight="1">
      <c r="B59" s="15"/>
      <c r="C59" s="11"/>
      <c r="D59" s="100"/>
      <c r="E59" s="41"/>
      <c r="F59" s="227" t="s">
        <v>17</v>
      </c>
      <c r="H59" s="398"/>
      <c r="I59" s="398"/>
      <c r="J59" s="137"/>
      <c r="K59" s="398"/>
      <c r="L59" s="398"/>
      <c r="M59" s="16"/>
    </row>
    <row r="60" spans="2:13" ht="10.35" customHeight="1">
      <c r="B60" s="15"/>
      <c r="C60" s="11"/>
      <c r="D60" s="100"/>
      <c r="E60" s="41"/>
      <c r="F60" s="227" t="s">
        <v>8</v>
      </c>
      <c r="H60" s="398"/>
      <c r="I60" s="398"/>
      <c r="J60" s="137"/>
      <c r="K60" s="398"/>
      <c r="L60" s="398"/>
      <c r="M60" s="16"/>
    </row>
    <row r="61" spans="2:13" ht="10.35" customHeight="1">
      <c r="B61" s="15"/>
      <c r="C61" s="11"/>
      <c r="D61" s="161" t="s">
        <v>18</v>
      </c>
      <c r="E61" s="162" t="s">
        <v>19</v>
      </c>
      <c r="F61" s="10"/>
      <c r="H61" s="399"/>
      <c r="I61" s="399"/>
      <c r="J61" s="137"/>
      <c r="K61" s="399"/>
      <c r="L61" s="399"/>
      <c r="M61" s="16"/>
    </row>
    <row r="62" spans="2:13" ht="10.35" customHeight="1">
      <c r="B62" s="15"/>
      <c r="C62" s="11"/>
      <c r="D62" s="159" t="s">
        <v>28</v>
      </c>
      <c r="E62" s="160" t="s">
        <v>2</v>
      </c>
      <c r="F62" s="42"/>
      <c r="H62" s="139"/>
      <c r="I62" s="139"/>
      <c r="J62" s="137"/>
      <c r="K62" s="139"/>
      <c r="L62" s="139"/>
      <c r="M62" s="16"/>
    </row>
    <row r="63" spans="2:13" ht="10.35" customHeight="1">
      <c r="B63" s="15"/>
      <c r="C63" s="11"/>
      <c r="D63" s="100"/>
      <c r="E63" s="41"/>
      <c r="F63" s="133" t="s">
        <v>3</v>
      </c>
      <c r="H63" s="139"/>
      <c r="I63" s="139"/>
      <c r="J63" s="137"/>
      <c r="K63" s="139"/>
      <c r="L63" s="139"/>
      <c r="M63" s="16"/>
    </row>
    <row r="64" spans="2:13" ht="10.35" customHeight="1">
      <c r="B64" s="15"/>
      <c r="C64" s="11"/>
      <c r="D64" s="100"/>
      <c r="E64" s="41"/>
      <c r="F64" s="42" t="s">
        <v>4</v>
      </c>
      <c r="H64" s="398"/>
      <c r="I64" s="398"/>
      <c r="J64" s="137"/>
      <c r="K64" s="398"/>
      <c r="L64" s="398"/>
      <c r="M64" s="16"/>
    </row>
    <row r="65" spans="2:13" ht="10.35" customHeight="1">
      <c r="B65" s="15"/>
      <c r="C65" s="11"/>
      <c r="D65" s="100"/>
      <c r="E65" s="41"/>
      <c r="F65" s="42" t="s">
        <v>5</v>
      </c>
      <c r="H65" s="398"/>
      <c r="I65" s="398"/>
      <c r="J65" s="137"/>
      <c r="K65" s="398"/>
      <c r="L65" s="398"/>
      <c r="M65" s="16"/>
    </row>
    <row r="66" spans="2:13" ht="10.35" customHeight="1">
      <c r="B66" s="15"/>
      <c r="C66" s="11"/>
      <c r="D66" s="100"/>
      <c r="E66" s="41"/>
      <c r="F66" s="42" t="s">
        <v>6</v>
      </c>
      <c r="H66" s="398"/>
      <c r="I66" s="398"/>
      <c r="J66" s="137"/>
      <c r="K66" s="398"/>
      <c r="L66" s="398"/>
      <c r="M66" s="16"/>
    </row>
    <row r="67" spans="2:13" ht="10.35" customHeight="1">
      <c r="B67" s="15"/>
      <c r="C67" s="11"/>
      <c r="D67" s="100"/>
      <c r="E67" s="41"/>
      <c r="F67" s="42" t="s">
        <v>8</v>
      </c>
      <c r="H67" s="398"/>
      <c r="I67" s="398"/>
      <c r="J67" s="137"/>
      <c r="K67" s="398"/>
      <c r="L67" s="398"/>
      <c r="M67" s="16"/>
    </row>
    <row r="68" spans="2:13" ht="10.35" customHeight="1">
      <c r="B68" s="15"/>
      <c r="C68" s="11"/>
      <c r="D68" s="100"/>
      <c r="E68" s="41"/>
      <c r="F68" s="42"/>
      <c r="H68" s="138"/>
      <c r="I68" s="138"/>
      <c r="J68" s="137"/>
      <c r="K68" s="138"/>
      <c r="L68" s="138"/>
      <c r="M68" s="16"/>
    </row>
    <row r="69" spans="2:13" ht="10.35" customHeight="1">
      <c r="B69" s="15"/>
      <c r="C69" s="11"/>
      <c r="D69" s="100"/>
      <c r="E69" s="41"/>
      <c r="F69" s="133" t="s">
        <v>9</v>
      </c>
      <c r="H69" s="139"/>
      <c r="I69" s="139"/>
      <c r="J69" s="137"/>
      <c r="K69" s="139"/>
      <c r="L69" s="139"/>
      <c r="M69" s="16"/>
    </row>
    <row r="70" spans="2:13" ht="10.35" customHeight="1">
      <c r="B70" s="15"/>
      <c r="C70" s="11"/>
      <c r="D70" s="100"/>
      <c r="E70" s="41"/>
      <c r="F70" s="42" t="s">
        <v>10</v>
      </c>
      <c r="H70" s="398"/>
      <c r="I70" s="398"/>
      <c r="J70" s="137"/>
      <c r="K70" s="398"/>
      <c r="L70" s="398"/>
      <c r="M70" s="16"/>
    </row>
    <row r="71" spans="2:13" ht="10.35" customHeight="1">
      <c r="B71" s="15"/>
      <c r="C71" s="11"/>
      <c r="D71" s="100"/>
      <c r="E71" s="41"/>
      <c r="F71" s="42" t="s">
        <v>22</v>
      </c>
      <c r="H71" s="398"/>
      <c r="I71" s="398"/>
      <c r="J71" s="137"/>
      <c r="K71" s="398"/>
      <c r="L71" s="398"/>
      <c r="M71" s="16"/>
    </row>
    <row r="72" spans="2:13" ht="10.35" customHeight="1">
      <c r="B72" s="15"/>
      <c r="C72" s="11"/>
      <c r="D72" s="100"/>
      <c r="E72" s="41"/>
      <c r="F72" s="48" t="s">
        <v>23</v>
      </c>
      <c r="H72" s="398"/>
      <c r="I72" s="398"/>
      <c r="J72" s="137"/>
      <c r="K72" s="398"/>
      <c r="L72" s="398"/>
      <c r="M72" s="16"/>
    </row>
    <row r="73" spans="2:13" ht="10.35" customHeight="1">
      <c r="B73" s="15"/>
      <c r="C73" s="11"/>
      <c r="D73" s="100"/>
      <c r="E73" s="41"/>
      <c r="F73" s="48" t="s">
        <v>57</v>
      </c>
      <c r="H73" s="398"/>
      <c r="I73" s="398"/>
      <c r="J73" s="137"/>
      <c r="K73" s="398"/>
      <c r="L73" s="398"/>
      <c r="M73" s="16"/>
    </row>
    <row r="74" spans="2:13" ht="10.35" customHeight="1">
      <c r="B74" s="15"/>
      <c r="C74" s="11"/>
      <c r="D74" s="100"/>
      <c r="E74" s="41"/>
      <c r="F74" s="48" t="s">
        <v>32</v>
      </c>
      <c r="H74" s="398"/>
      <c r="I74" s="398"/>
      <c r="J74" s="137"/>
      <c r="K74" s="398"/>
      <c r="L74" s="398"/>
      <c r="M74" s="16"/>
    </row>
    <row r="75" spans="2:13" ht="10.35" customHeight="1">
      <c r="B75" s="15"/>
      <c r="C75" s="11"/>
      <c r="D75" s="100"/>
      <c r="E75" s="41"/>
      <c r="F75" s="42" t="s">
        <v>8</v>
      </c>
      <c r="H75" s="398"/>
      <c r="I75" s="398"/>
      <c r="J75" s="137"/>
      <c r="K75" s="398"/>
      <c r="L75" s="398"/>
      <c r="M75" s="16"/>
    </row>
    <row r="76" spans="2:13" ht="10.35" customHeight="1">
      <c r="B76" s="15"/>
      <c r="C76" s="11"/>
      <c r="D76" s="100"/>
      <c r="E76" s="160" t="s">
        <v>15</v>
      </c>
      <c r="F76" s="42"/>
      <c r="H76" s="139"/>
      <c r="I76" s="139"/>
      <c r="J76" s="137"/>
      <c r="K76" s="139"/>
      <c r="L76" s="139"/>
      <c r="M76" s="16"/>
    </row>
    <row r="77" spans="2:13" ht="10.35" customHeight="1">
      <c r="B77" s="15"/>
      <c r="C77" s="11"/>
      <c r="D77" s="100"/>
      <c r="E77" s="160"/>
      <c r="F77" s="42" t="s">
        <v>16</v>
      </c>
      <c r="H77" s="398"/>
      <c r="I77" s="398"/>
      <c r="J77" s="137"/>
      <c r="K77" s="398"/>
      <c r="L77" s="398"/>
      <c r="M77" s="16"/>
    </row>
    <row r="78" spans="2:13" ht="10.35" customHeight="1">
      <c r="B78" s="15"/>
      <c r="C78" s="11"/>
      <c r="D78" s="100"/>
      <c r="E78" s="41"/>
      <c r="F78" s="42" t="s">
        <v>17</v>
      </c>
      <c r="H78" s="398"/>
      <c r="I78" s="398"/>
      <c r="J78" s="137"/>
      <c r="K78" s="398"/>
      <c r="L78" s="398"/>
      <c r="M78" s="16"/>
    </row>
    <row r="79" spans="2:13" ht="10.35" customHeight="1">
      <c r="B79" s="15"/>
      <c r="C79" s="11"/>
      <c r="D79" s="100"/>
      <c r="E79" s="41"/>
      <c r="F79" s="42" t="s">
        <v>8</v>
      </c>
      <c r="H79" s="398"/>
      <c r="I79" s="398"/>
      <c r="J79" s="137"/>
      <c r="K79" s="398"/>
      <c r="L79" s="398"/>
      <c r="M79" s="16"/>
    </row>
    <row r="80" spans="2:13" ht="10.35" customHeight="1">
      <c r="B80" s="15"/>
      <c r="C80" s="11"/>
      <c r="D80" s="163" t="s">
        <v>20</v>
      </c>
      <c r="E80" s="164" t="s">
        <v>21</v>
      </c>
      <c r="F80" s="40"/>
      <c r="H80" s="141"/>
      <c r="I80" s="141"/>
      <c r="J80" s="137"/>
      <c r="K80" s="141"/>
      <c r="L80" s="141"/>
      <c r="M80" s="16"/>
    </row>
    <row r="81" spans="2:13" ht="10.35" customHeight="1">
      <c r="B81" s="15"/>
      <c r="C81" s="11"/>
      <c r="D81" s="100"/>
      <c r="E81" s="11"/>
      <c r="F81" s="42" t="s">
        <v>22</v>
      </c>
      <c r="H81" s="398"/>
      <c r="I81" s="398"/>
      <c r="J81" s="137"/>
      <c r="K81" s="398"/>
      <c r="L81" s="398"/>
      <c r="M81" s="16"/>
    </row>
    <row r="82" spans="2:13" ht="10.35" customHeight="1">
      <c r="B82" s="15"/>
      <c r="C82" s="11"/>
      <c r="D82" s="100"/>
      <c r="E82" s="11"/>
      <c r="F82" s="42" t="s">
        <v>23</v>
      </c>
      <c r="H82" s="398"/>
      <c r="I82" s="398"/>
      <c r="J82" s="137"/>
      <c r="K82" s="398"/>
      <c r="L82" s="398"/>
      <c r="M82" s="16"/>
    </row>
    <row r="83" spans="2:13" ht="10.35" customHeight="1">
      <c r="B83" s="15"/>
      <c r="C83" s="11"/>
      <c r="D83" s="100"/>
      <c r="E83" s="11"/>
      <c r="F83" s="42" t="s">
        <v>57</v>
      </c>
      <c r="H83" s="398"/>
      <c r="I83" s="398"/>
      <c r="J83" s="137"/>
      <c r="K83" s="398"/>
      <c r="L83" s="398"/>
      <c r="M83" s="16"/>
    </row>
    <row r="84" spans="2:13" ht="10.35" customHeight="1">
      <c r="B84" s="15"/>
      <c r="C84" s="11"/>
      <c r="D84" s="100"/>
      <c r="E84" s="11"/>
      <c r="F84" s="42" t="s">
        <v>32</v>
      </c>
      <c r="H84" s="398"/>
      <c r="I84" s="398"/>
      <c r="J84" s="137"/>
      <c r="K84" s="398"/>
      <c r="L84" s="398"/>
      <c r="M84" s="16"/>
    </row>
    <row r="85" spans="2:13" ht="10.35" customHeight="1">
      <c r="B85" s="15"/>
      <c r="C85" s="11"/>
      <c r="D85" s="100"/>
      <c r="E85" s="11"/>
      <c r="F85" s="42" t="s">
        <v>8</v>
      </c>
      <c r="H85" s="398"/>
      <c r="I85" s="398"/>
      <c r="J85" s="137"/>
      <c r="K85" s="398"/>
      <c r="L85" s="398"/>
      <c r="M85" s="16"/>
    </row>
    <row r="86" spans="2:13" ht="10.35" customHeight="1">
      <c r="B86" s="15"/>
      <c r="C86" s="11"/>
      <c r="D86" s="161" t="s">
        <v>24</v>
      </c>
      <c r="E86" s="162" t="s">
        <v>25</v>
      </c>
      <c r="F86" s="10"/>
      <c r="H86" s="399"/>
      <c r="I86" s="399"/>
      <c r="J86" s="137"/>
      <c r="K86" s="399"/>
      <c r="L86" s="399"/>
      <c r="M86" s="16"/>
    </row>
    <row r="87" spans="2:13" ht="10.35" customHeight="1">
      <c r="B87" s="15"/>
      <c r="C87" s="11"/>
      <c r="D87" s="161" t="s">
        <v>26</v>
      </c>
      <c r="E87" s="162" t="s">
        <v>27</v>
      </c>
      <c r="F87" s="10"/>
      <c r="H87" s="399"/>
      <c r="I87" s="399"/>
      <c r="J87" s="137"/>
      <c r="K87" s="399"/>
      <c r="L87" s="399"/>
      <c r="M87" s="16"/>
    </row>
    <row r="88" spans="2:13" ht="10.35" customHeight="1">
      <c r="B88" s="15"/>
      <c r="C88" s="11"/>
      <c r="D88" s="159" t="s">
        <v>56</v>
      </c>
      <c r="E88" s="160" t="s">
        <v>2</v>
      </c>
      <c r="F88" s="42"/>
      <c r="H88" s="139"/>
      <c r="I88" s="139"/>
      <c r="J88" s="137"/>
      <c r="K88" s="139"/>
      <c r="L88" s="139"/>
      <c r="M88" s="16"/>
    </row>
    <row r="89" spans="2:13" ht="10.35" customHeight="1">
      <c r="B89" s="15"/>
      <c r="C89" s="11"/>
      <c r="D89" s="159"/>
      <c r="E89" s="160"/>
      <c r="F89" s="42" t="s">
        <v>360</v>
      </c>
      <c r="H89" s="139"/>
      <c r="I89" s="139"/>
      <c r="J89" s="137"/>
      <c r="K89" s="139"/>
      <c r="L89" s="139"/>
      <c r="M89" s="16"/>
    </row>
    <row r="90" spans="2:13" ht="10.35" customHeight="1">
      <c r="B90" s="15"/>
      <c r="C90" s="11"/>
      <c r="D90" s="100"/>
      <c r="E90" s="41"/>
      <c r="F90" s="226" t="s">
        <v>3</v>
      </c>
      <c r="H90" s="139"/>
      <c r="I90" s="139"/>
      <c r="J90" s="137"/>
      <c r="K90" s="139"/>
      <c r="L90" s="139"/>
      <c r="M90" s="16"/>
    </row>
    <row r="91" spans="2:13" ht="10.35" customHeight="1">
      <c r="B91" s="15"/>
      <c r="C91" s="11"/>
      <c r="D91" s="100"/>
      <c r="E91" s="41"/>
      <c r="F91" s="227" t="s">
        <v>6</v>
      </c>
      <c r="H91" s="398"/>
      <c r="I91" s="398"/>
      <c r="J91" s="137"/>
      <c r="K91" s="398"/>
      <c r="L91" s="398"/>
      <c r="M91" s="16"/>
    </row>
    <row r="92" spans="2:13" ht="10.35" customHeight="1">
      <c r="B92" s="15"/>
      <c r="C92" s="11"/>
      <c r="D92" s="100"/>
      <c r="E92" s="41"/>
      <c r="F92" s="227" t="s">
        <v>7</v>
      </c>
      <c r="H92" s="398"/>
      <c r="I92" s="398"/>
      <c r="J92" s="137"/>
      <c r="K92" s="398"/>
      <c r="L92" s="398"/>
      <c r="M92" s="16"/>
    </row>
    <row r="93" spans="2:13" ht="10.35" customHeight="1">
      <c r="B93" s="15"/>
      <c r="C93" s="11"/>
      <c r="D93" s="100"/>
      <c r="E93" s="41"/>
      <c r="F93" s="227" t="s">
        <v>8</v>
      </c>
      <c r="H93" s="398"/>
      <c r="I93" s="398"/>
      <c r="J93" s="137"/>
      <c r="K93" s="398"/>
      <c r="L93" s="398"/>
      <c r="M93" s="16"/>
    </row>
    <row r="94" spans="2:13" ht="10.35" customHeight="1">
      <c r="B94" s="15"/>
      <c r="C94" s="11"/>
      <c r="D94" s="100"/>
      <c r="E94" s="41"/>
      <c r="F94" s="42"/>
      <c r="H94" s="138"/>
      <c r="I94" s="138"/>
      <c r="J94" s="137"/>
      <c r="K94" s="138"/>
      <c r="L94" s="138"/>
      <c r="M94" s="16"/>
    </row>
    <row r="95" spans="2:13" ht="10.35" customHeight="1">
      <c r="B95" s="15"/>
      <c r="C95" s="11"/>
      <c r="D95" s="100"/>
      <c r="E95" s="41"/>
      <c r="F95" s="226" t="s">
        <v>9</v>
      </c>
      <c r="H95" s="139"/>
      <c r="I95" s="139"/>
      <c r="J95" s="137"/>
      <c r="K95" s="139"/>
      <c r="L95" s="139"/>
      <c r="M95" s="16"/>
    </row>
    <row r="96" spans="2:13" ht="10.35" customHeight="1">
      <c r="B96" s="15"/>
      <c r="C96" s="11"/>
      <c r="D96" s="100"/>
      <c r="E96" s="41"/>
      <c r="F96" s="227" t="s">
        <v>10</v>
      </c>
      <c r="H96" s="398"/>
      <c r="I96" s="398"/>
      <c r="J96" s="137"/>
      <c r="K96" s="398"/>
      <c r="L96" s="398"/>
      <c r="M96" s="16"/>
    </row>
    <row r="97" spans="2:13" ht="10.35" customHeight="1">
      <c r="B97" s="15"/>
      <c r="C97" s="11"/>
      <c r="D97" s="100"/>
      <c r="E97" s="41"/>
      <c r="F97" s="227" t="s">
        <v>22</v>
      </c>
      <c r="H97" s="398"/>
      <c r="I97" s="398"/>
      <c r="J97" s="137"/>
      <c r="K97" s="398"/>
      <c r="L97" s="398"/>
      <c r="M97" s="16"/>
    </row>
    <row r="98" spans="2:13" ht="10.35" customHeight="1">
      <c r="B98" s="15"/>
      <c r="C98" s="11"/>
      <c r="D98" s="100"/>
      <c r="E98" s="41"/>
      <c r="F98" s="228" t="s">
        <v>23</v>
      </c>
      <c r="H98" s="398"/>
      <c r="I98" s="398"/>
      <c r="J98" s="137"/>
      <c r="K98" s="398"/>
      <c r="L98" s="398"/>
      <c r="M98" s="16"/>
    </row>
    <row r="99" spans="2:13" ht="10.35" customHeight="1">
      <c r="B99" s="15"/>
      <c r="C99" s="11"/>
      <c r="D99" s="100"/>
      <c r="E99" s="41"/>
      <c r="F99" s="228" t="s">
        <v>57</v>
      </c>
      <c r="H99" s="398"/>
      <c r="I99" s="398"/>
      <c r="J99" s="137"/>
      <c r="K99" s="398"/>
      <c r="L99" s="398"/>
      <c r="M99" s="16"/>
    </row>
    <row r="100" spans="2:13" ht="10.35" customHeight="1">
      <c r="B100" s="15"/>
      <c r="C100" s="11"/>
      <c r="D100" s="100"/>
      <c r="E100" s="41"/>
      <c r="F100" s="228" t="s">
        <v>32</v>
      </c>
      <c r="H100" s="398"/>
      <c r="I100" s="398"/>
      <c r="J100" s="137"/>
      <c r="K100" s="398"/>
      <c r="L100" s="398"/>
      <c r="M100" s="16"/>
    </row>
    <row r="101" spans="2:13" ht="10.35" customHeight="1">
      <c r="B101" s="15"/>
      <c r="C101" s="11"/>
      <c r="D101" s="100"/>
      <c r="E101" s="41"/>
      <c r="F101" s="227" t="s">
        <v>8</v>
      </c>
      <c r="H101" s="398"/>
      <c r="I101" s="398"/>
      <c r="J101" s="137"/>
      <c r="K101" s="398"/>
      <c r="L101" s="398"/>
      <c r="M101" s="16"/>
    </row>
    <row r="102" spans="2:13" ht="10.35" customHeight="1">
      <c r="B102" s="15"/>
      <c r="C102" s="11"/>
      <c r="D102" s="100"/>
      <c r="E102" s="41"/>
      <c r="F102" s="227"/>
      <c r="H102" s="138"/>
      <c r="I102" s="138"/>
      <c r="J102" s="137"/>
      <c r="K102" s="138"/>
      <c r="L102" s="138"/>
      <c r="M102" s="16"/>
    </row>
    <row r="103" spans="2:13" ht="10.35" customHeight="1">
      <c r="B103" s="15"/>
      <c r="C103" s="11"/>
      <c r="D103" s="159"/>
      <c r="E103" s="160"/>
      <c r="F103" s="42" t="s">
        <v>361</v>
      </c>
      <c r="H103" s="139"/>
      <c r="I103" s="139"/>
      <c r="J103" s="137"/>
      <c r="K103" s="139"/>
      <c r="L103" s="139"/>
      <c r="M103" s="16"/>
    </row>
    <row r="104" spans="2:13" ht="10.35" customHeight="1">
      <c r="B104" s="15"/>
      <c r="C104" s="11"/>
      <c r="D104" s="100"/>
      <c r="E104" s="41"/>
      <c r="F104" s="226" t="s">
        <v>3</v>
      </c>
      <c r="H104" s="139"/>
      <c r="I104" s="139"/>
      <c r="J104" s="137"/>
      <c r="K104" s="139"/>
      <c r="L104" s="139"/>
      <c r="M104" s="16"/>
    </row>
    <row r="105" spans="2:13" ht="10.35" customHeight="1">
      <c r="B105" s="15"/>
      <c r="C105" s="11"/>
      <c r="D105" s="100"/>
      <c r="E105" s="41"/>
      <c r="F105" s="227" t="s">
        <v>6</v>
      </c>
      <c r="H105" s="398"/>
      <c r="I105" s="398"/>
      <c r="J105" s="137"/>
      <c r="K105" s="398"/>
      <c r="L105" s="398"/>
      <c r="M105" s="16"/>
    </row>
    <row r="106" spans="2:13" ht="10.35" customHeight="1">
      <c r="B106" s="15"/>
      <c r="C106" s="11"/>
      <c r="D106" s="100"/>
      <c r="E106" s="41"/>
      <c r="F106" s="227" t="s">
        <v>7</v>
      </c>
      <c r="H106" s="398"/>
      <c r="I106" s="398"/>
      <c r="J106" s="137"/>
      <c r="K106" s="398"/>
      <c r="L106" s="398"/>
      <c r="M106" s="16"/>
    </row>
    <row r="107" spans="2:13" ht="10.35" customHeight="1">
      <c r="B107" s="15"/>
      <c r="C107" s="11"/>
      <c r="D107" s="100"/>
      <c r="E107" s="41"/>
      <c r="F107" s="227" t="s">
        <v>8</v>
      </c>
      <c r="H107" s="398"/>
      <c r="I107" s="398"/>
      <c r="J107" s="137"/>
      <c r="K107" s="398"/>
      <c r="L107" s="398"/>
      <c r="M107" s="16"/>
    </row>
    <row r="108" spans="2:13" ht="10.35" customHeight="1">
      <c r="B108" s="15"/>
      <c r="C108" s="11"/>
      <c r="D108" s="100"/>
      <c r="E108" s="41"/>
      <c r="F108" s="42"/>
      <c r="H108" s="138"/>
      <c r="I108" s="138"/>
      <c r="J108" s="137"/>
      <c r="K108" s="138"/>
      <c r="L108" s="138"/>
      <c r="M108" s="16"/>
    </row>
    <row r="109" spans="2:13" ht="10.35" customHeight="1">
      <c r="B109" s="15"/>
      <c r="C109" s="11"/>
      <c r="D109" s="100"/>
      <c r="E109" s="41"/>
      <c r="F109" s="226" t="s">
        <v>9</v>
      </c>
      <c r="H109" s="139"/>
      <c r="I109" s="139"/>
      <c r="J109" s="137"/>
      <c r="K109" s="139"/>
      <c r="L109" s="139"/>
      <c r="M109" s="16"/>
    </row>
    <row r="110" spans="2:13" ht="10.35" customHeight="1">
      <c r="B110" s="15"/>
      <c r="C110" s="11"/>
      <c r="D110" s="100"/>
      <c r="E110" s="41"/>
      <c r="F110" s="227" t="s">
        <v>10</v>
      </c>
      <c r="H110" s="398"/>
      <c r="I110" s="398"/>
      <c r="J110" s="137"/>
      <c r="K110" s="398"/>
      <c r="L110" s="398"/>
      <c r="M110" s="16"/>
    </row>
    <row r="111" spans="2:13" ht="10.35" customHeight="1">
      <c r="B111" s="15"/>
      <c r="C111" s="11"/>
      <c r="D111" s="100"/>
      <c r="E111" s="41"/>
      <c r="F111" s="227" t="s">
        <v>22</v>
      </c>
      <c r="H111" s="398"/>
      <c r="I111" s="398"/>
      <c r="J111" s="137"/>
      <c r="K111" s="398"/>
      <c r="L111" s="398"/>
      <c r="M111" s="16"/>
    </row>
    <row r="112" spans="2:13" ht="10.35" customHeight="1">
      <c r="B112" s="15"/>
      <c r="C112" s="11"/>
      <c r="D112" s="100"/>
      <c r="E112" s="41"/>
      <c r="F112" s="228" t="s">
        <v>23</v>
      </c>
      <c r="H112" s="398"/>
      <c r="I112" s="398"/>
      <c r="J112" s="137"/>
      <c r="K112" s="398"/>
      <c r="L112" s="398"/>
      <c r="M112" s="16"/>
    </row>
    <row r="113" spans="2:13" ht="10.35" customHeight="1">
      <c r="B113" s="15"/>
      <c r="C113" s="11"/>
      <c r="D113" s="100"/>
      <c r="E113" s="41"/>
      <c r="F113" s="228" t="s">
        <v>57</v>
      </c>
      <c r="H113" s="398"/>
      <c r="I113" s="398"/>
      <c r="J113" s="137"/>
      <c r="K113" s="398"/>
      <c r="L113" s="398"/>
      <c r="M113" s="16"/>
    </row>
    <row r="114" spans="2:13" ht="10.35" customHeight="1">
      <c r="B114" s="15"/>
      <c r="C114" s="11"/>
      <c r="D114" s="100"/>
      <c r="E114" s="41"/>
      <c r="F114" s="228" t="s">
        <v>32</v>
      </c>
      <c r="H114" s="398"/>
      <c r="I114" s="398"/>
      <c r="J114" s="137"/>
      <c r="K114" s="398"/>
      <c r="L114" s="398"/>
      <c r="M114" s="16"/>
    </row>
    <row r="115" spans="2:13" ht="10.35" customHeight="1">
      <c r="B115" s="15"/>
      <c r="C115" s="11"/>
      <c r="D115" s="100"/>
      <c r="E115" s="41"/>
      <c r="F115" s="227" t="s">
        <v>8</v>
      </c>
      <c r="H115" s="398"/>
      <c r="I115" s="398"/>
      <c r="J115" s="137"/>
      <c r="K115" s="398"/>
      <c r="L115" s="398"/>
      <c r="M115" s="16"/>
    </row>
    <row r="116" spans="2:13" ht="10.35" customHeight="1">
      <c r="B116" s="15"/>
      <c r="C116" s="11"/>
      <c r="D116" s="100"/>
      <c r="E116" s="160" t="s">
        <v>15</v>
      </c>
      <c r="F116" s="42"/>
      <c r="H116" s="139"/>
      <c r="I116" s="139"/>
      <c r="J116" s="137"/>
      <c r="K116" s="139"/>
      <c r="L116" s="139"/>
      <c r="M116" s="16"/>
    </row>
    <row r="117" spans="2:13" ht="10.35" customHeight="1">
      <c r="B117" s="15"/>
      <c r="C117" s="11"/>
      <c r="D117" s="100"/>
      <c r="E117" s="160"/>
      <c r="F117" s="42" t="s">
        <v>360</v>
      </c>
      <c r="H117" s="139"/>
      <c r="I117" s="139"/>
      <c r="J117" s="137"/>
      <c r="K117" s="139"/>
      <c r="L117" s="139"/>
      <c r="M117" s="16"/>
    </row>
    <row r="118" spans="2:13" ht="10.35" customHeight="1">
      <c r="B118" s="15"/>
      <c r="C118" s="11"/>
      <c r="D118" s="100"/>
      <c r="E118" s="160"/>
      <c r="F118" s="227" t="s">
        <v>16</v>
      </c>
      <c r="H118" s="398"/>
      <c r="I118" s="398"/>
      <c r="J118" s="137"/>
      <c r="K118" s="398"/>
      <c r="L118" s="398"/>
      <c r="M118" s="16"/>
    </row>
    <row r="119" spans="2:13" ht="10.35" customHeight="1">
      <c r="B119" s="15"/>
      <c r="C119" s="11"/>
      <c r="D119" s="100"/>
      <c r="E119" s="41"/>
      <c r="F119" s="227" t="s">
        <v>8</v>
      </c>
      <c r="H119" s="398"/>
      <c r="I119" s="398"/>
      <c r="J119" s="137"/>
      <c r="K119" s="398"/>
      <c r="L119" s="398"/>
      <c r="M119" s="16"/>
    </row>
    <row r="120" spans="2:13" ht="10.35" customHeight="1">
      <c r="B120" s="15"/>
      <c r="C120" s="11"/>
      <c r="D120" s="100"/>
      <c r="E120" s="41"/>
      <c r="F120" s="227"/>
      <c r="H120" s="138"/>
      <c r="I120" s="138"/>
      <c r="J120" s="137"/>
      <c r="K120" s="138"/>
      <c r="L120" s="138"/>
      <c r="M120" s="16"/>
    </row>
    <row r="121" spans="2:13" ht="10.35" customHeight="1">
      <c r="B121" s="15"/>
      <c r="C121" s="11"/>
      <c r="D121" s="100"/>
      <c r="E121" s="160"/>
      <c r="F121" s="42" t="s">
        <v>361</v>
      </c>
      <c r="H121" s="139"/>
      <c r="I121" s="139"/>
      <c r="J121" s="137"/>
      <c r="K121" s="139"/>
      <c r="L121" s="139"/>
      <c r="M121" s="16"/>
    </row>
    <row r="122" spans="2:13" ht="10.35" customHeight="1">
      <c r="B122" s="15"/>
      <c r="C122" s="11"/>
      <c r="D122" s="100"/>
      <c r="E122" s="160"/>
      <c r="F122" s="227" t="s">
        <v>16</v>
      </c>
      <c r="H122" s="398"/>
      <c r="I122" s="398"/>
      <c r="J122" s="137"/>
      <c r="K122" s="398"/>
      <c r="L122" s="398"/>
      <c r="M122" s="16"/>
    </row>
    <row r="123" spans="2:13" ht="10.35" customHeight="1">
      <c r="B123" s="15"/>
      <c r="C123" s="11"/>
      <c r="D123" s="99"/>
      <c r="E123" s="43"/>
      <c r="F123" s="231" t="s">
        <v>8</v>
      </c>
      <c r="H123" s="400"/>
      <c r="I123" s="400"/>
      <c r="J123" s="137"/>
      <c r="K123" s="400"/>
      <c r="L123" s="400"/>
      <c r="M123" s="16"/>
    </row>
    <row r="124" spans="2:13" ht="10.35" customHeight="1" thickBot="1">
      <c r="B124" s="17"/>
      <c r="C124" s="18"/>
      <c r="D124" s="18"/>
      <c r="E124" s="18"/>
      <c r="F124" s="18"/>
      <c r="G124" s="150"/>
      <c r="H124" s="151"/>
      <c r="I124" s="151"/>
      <c r="J124" s="152"/>
      <c r="K124" s="153"/>
      <c r="L124" s="153"/>
      <c r="M124" s="19"/>
    </row>
    <row r="125" spans="2:13" ht="10.35" customHeight="1">
      <c r="H125" s="143"/>
      <c r="I125" s="143"/>
      <c r="J125" s="137"/>
      <c r="K125" s="144"/>
      <c r="L125" s="144"/>
    </row>
    <row r="126" spans="2:13" ht="10.35" customHeight="1">
      <c r="H126" s="143"/>
      <c r="I126" s="143"/>
      <c r="J126" s="137"/>
      <c r="K126" s="144"/>
      <c r="L126" s="144"/>
    </row>
    <row r="127" spans="2:13" ht="10.35" customHeight="1">
      <c r="H127" s="143"/>
      <c r="I127" s="143"/>
      <c r="J127" s="137"/>
      <c r="K127" s="144"/>
      <c r="L127" s="144"/>
    </row>
    <row r="128" spans="2:13" ht="10.35" customHeight="1">
      <c r="H128" s="143"/>
      <c r="I128" s="143"/>
      <c r="J128" s="137"/>
      <c r="K128" s="144"/>
      <c r="L128" s="144"/>
    </row>
    <row r="129" spans="8:12" ht="10.35" customHeight="1">
      <c r="H129" s="143"/>
      <c r="I129" s="143"/>
      <c r="J129" s="137"/>
      <c r="K129" s="144"/>
      <c r="L129" s="144"/>
    </row>
    <row r="130" spans="8:12" ht="10.35" customHeight="1">
      <c r="H130" s="143"/>
      <c r="I130" s="143"/>
      <c r="J130" s="137"/>
      <c r="K130" s="144"/>
      <c r="L130" s="144"/>
    </row>
    <row r="131" spans="8:12" ht="10.35" customHeight="1">
      <c r="H131" s="143"/>
      <c r="I131" s="143"/>
      <c r="J131" s="137"/>
      <c r="K131" s="144"/>
      <c r="L131" s="144"/>
    </row>
    <row r="132" spans="8:12" ht="10.35" customHeight="1">
      <c r="H132" s="143"/>
      <c r="I132" s="143"/>
      <c r="J132" s="137"/>
      <c r="K132" s="144"/>
      <c r="L132" s="144"/>
    </row>
    <row r="133" spans="8:12" ht="10.35" customHeight="1">
      <c r="H133" s="143"/>
      <c r="I133" s="143"/>
      <c r="J133" s="137"/>
      <c r="K133" s="144"/>
      <c r="L133" s="144"/>
    </row>
    <row r="134" spans="8:12" ht="10.35" customHeight="1">
      <c r="H134" s="143"/>
      <c r="I134" s="143"/>
      <c r="J134" s="137"/>
      <c r="K134" s="144"/>
      <c r="L134" s="144"/>
    </row>
    <row r="135" spans="8:12" ht="10.35" customHeight="1">
      <c r="H135" s="143"/>
      <c r="I135" s="143"/>
      <c r="J135" s="137"/>
      <c r="K135" s="144"/>
      <c r="L135" s="144"/>
    </row>
    <row r="136" spans="8:12" ht="10.35" customHeight="1">
      <c r="H136" s="143"/>
      <c r="I136" s="143"/>
      <c r="J136" s="137"/>
      <c r="K136" s="144"/>
      <c r="L136" s="144"/>
    </row>
  </sheetData>
  <protectedRanges>
    <protectedRange sqref="H91:I93 K91:L93 H96:I101 K96:L101 H105:I107 K105:L107 H110:I115 K110:L115 H118:I119 K118:L119 H122:I123 K122:L123" name="Class_I"/>
    <protectedRange sqref="H61:I61 K61:L61 H64:I67 K64:L67 H70:I75 K70:L75 H77:I79 K77:L79" name="Class_B_C"/>
    <protectedRange sqref="H22:I26 H29:I34 H38:I42 H45:I50 H53:I55 H58:I60 K22:L26 K29:L34 K38:L42 K45:L50 K53:L55 K58:L60" name="Class_A"/>
    <protectedRange sqref="H81:I87 K81:L87" name="Class_D_E_F"/>
  </protectedRanges>
  <mergeCells count="2">
    <mergeCell ref="H15:I15"/>
    <mergeCell ref="K15:L15"/>
  </mergeCells>
  <phoneticPr fontId="3" type="noConversion"/>
  <pageMargins left="0.75" right="0.75" top="0.43" bottom="0.35" header="0.28000000000000003" footer="0.3"/>
  <pageSetup paperSize="9" scale="63" orientation="portrait" r:id="rId1"/>
  <headerFooter alignWithMargins="0">
    <oddFooter>&amp;L&amp;D&amp;R&amp;F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249977111117893"/>
    <pageSetUpPr fitToPage="1"/>
  </sheetPr>
  <dimension ref="A1:V147"/>
  <sheetViews>
    <sheetView showGridLines="0" zoomScaleNormal="100" workbookViewId="0"/>
  </sheetViews>
  <sheetFormatPr defaultColWidth="8.7109375" defaultRowHeight="10.35" customHeight="1"/>
  <cols>
    <col min="1" max="3" width="3.5703125" style="4" customWidth="1"/>
    <col min="4" max="4" width="10.5703125" style="4" customWidth="1"/>
    <col min="5" max="5" width="5.5703125" style="4" customWidth="1"/>
    <col min="6" max="6" width="40.5703125" style="4" customWidth="1"/>
    <col min="7" max="7" width="3.5703125" style="127" customWidth="1"/>
    <col min="8" max="9" width="15.5703125" style="9" customWidth="1"/>
    <col min="10" max="10" width="20.5703125" style="9" customWidth="1"/>
    <col min="11" max="12" width="15.5703125" style="9" customWidth="1"/>
    <col min="13" max="13" width="3.5703125" style="128" customWidth="1"/>
    <col min="14" max="14" width="15.5703125" style="4" hidden="1" customWidth="1"/>
    <col min="15" max="15" width="3.5703125" style="128" hidden="1" customWidth="1"/>
    <col min="16" max="18" width="15.5703125" style="9" customWidth="1"/>
    <col min="19" max="19" width="3.5703125" style="4" hidden="1" customWidth="1"/>
    <col min="20" max="20" width="15.5703125" style="4" hidden="1" customWidth="1"/>
    <col min="21" max="22" width="3.5703125" style="4" customWidth="1"/>
    <col min="23" max="16384" width="8.7109375" style="5"/>
  </cols>
  <sheetData>
    <row r="1" spans="2:21" ht="10.35" customHeight="1">
      <c r="N1" s="4" t="s">
        <v>116</v>
      </c>
      <c r="O1" s="128" t="s">
        <v>116</v>
      </c>
      <c r="S1" s="4" t="s">
        <v>116</v>
      </c>
      <c r="T1" s="4" t="s">
        <v>116</v>
      </c>
    </row>
    <row r="2" spans="2:21" ht="13.15" customHeight="1">
      <c r="B2" s="1" t="s">
        <v>132</v>
      </c>
      <c r="C2" s="1"/>
      <c r="D2" s="3"/>
      <c r="E2" s="3"/>
      <c r="F2" s="3"/>
      <c r="U2" s="52" t="s">
        <v>174</v>
      </c>
    </row>
    <row r="3" spans="2:21" ht="13.15" customHeight="1">
      <c r="B3" s="1" t="s">
        <v>366</v>
      </c>
      <c r="C3" s="1"/>
      <c r="D3" s="3"/>
      <c r="E3" s="3"/>
      <c r="F3" s="3"/>
      <c r="U3" s="55" t="s">
        <v>175</v>
      </c>
    </row>
    <row r="4" spans="2:21" ht="10.35" customHeight="1">
      <c r="B4" s="3"/>
      <c r="C4" s="3"/>
      <c r="D4" s="3"/>
      <c r="E4" s="3"/>
      <c r="F4" s="3"/>
    </row>
    <row r="5" spans="2:21" ht="13.15" customHeight="1">
      <c r="B5" s="1" t="str">
        <f ca="1">CONCATENATE("&lt;",MID(CELL("filename",$A$1),FIND("]",CELL("filename",$A$1))+1,LEN(CELL("filename",$A$1))),"&gt;")</f>
        <v>&lt;L2.1_Ind_CV&gt;</v>
      </c>
      <c r="C5" s="1"/>
      <c r="D5" s="3"/>
      <c r="E5" s="3"/>
      <c r="F5" s="3"/>
    </row>
    <row r="6" spans="2:21" ht="13.15" customHeight="1">
      <c r="B6" s="1" t="s">
        <v>541</v>
      </c>
      <c r="C6" s="1"/>
      <c r="D6" s="3"/>
      <c r="E6" s="3"/>
      <c r="F6" s="3"/>
    </row>
    <row r="7" spans="2:21" ht="13.15" customHeight="1">
      <c r="B7" s="1" t="s">
        <v>86</v>
      </c>
      <c r="C7" s="1"/>
      <c r="D7" s="3"/>
      <c r="E7" s="3"/>
      <c r="F7" s="3"/>
    </row>
    <row r="8" spans="2:21" ht="13.15" customHeight="1">
      <c r="B8" s="1" t="str">
        <f>"As at " &amp;RIGHT(valuation_date,2)&amp;" "&amp;TEXT(DATE(2000,MID(valuation_date,5,2),1),"mmmm")&amp;" "&amp;LEFT(valuation_date,4)</f>
        <v>As at 31 December 2018</v>
      </c>
      <c r="D8" s="38"/>
      <c r="G8" s="4"/>
      <c r="H8" s="4"/>
      <c r="I8" s="4"/>
    </row>
    <row r="9" spans="2:21" ht="10.15" customHeight="1" thickBot="1">
      <c r="B9" s="1"/>
      <c r="D9" s="38"/>
      <c r="G9" s="4"/>
      <c r="H9" s="4"/>
      <c r="I9" s="4"/>
      <c r="J9" s="344"/>
      <c r="K9" s="344"/>
      <c r="L9" s="344"/>
      <c r="P9" s="344"/>
      <c r="Q9" s="344"/>
      <c r="R9" s="344"/>
    </row>
    <row r="10" spans="2:21" ht="10.15" customHeight="1">
      <c r="B10" s="12"/>
      <c r="C10" s="13"/>
      <c r="D10" s="13"/>
      <c r="E10" s="13"/>
      <c r="F10" s="13"/>
      <c r="G10" s="145"/>
      <c r="H10" s="146"/>
      <c r="I10" s="146"/>
      <c r="J10" s="146"/>
      <c r="K10" s="146"/>
      <c r="L10" s="146"/>
      <c r="M10" s="147"/>
      <c r="N10" s="13"/>
      <c r="O10" s="147"/>
      <c r="P10" s="146"/>
      <c r="Q10" s="146"/>
      <c r="R10" s="146"/>
      <c r="S10" s="13"/>
      <c r="T10" s="13"/>
      <c r="U10" s="14"/>
    </row>
    <row r="11" spans="2:21" ht="10.15" customHeight="1">
      <c r="B11" s="15"/>
      <c r="C11" s="377" t="s">
        <v>306</v>
      </c>
      <c r="D11" s="220"/>
      <c r="E11" s="11"/>
      <c r="F11" s="11"/>
      <c r="H11" s="126"/>
      <c r="I11" s="126"/>
      <c r="J11" s="126"/>
      <c r="K11" s="126"/>
      <c r="L11" s="126"/>
      <c r="N11" s="11"/>
      <c r="P11" s="126"/>
      <c r="Q11" s="126"/>
      <c r="R11" s="126"/>
      <c r="S11" s="11"/>
      <c r="T11" s="11"/>
      <c r="U11" s="16"/>
    </row>
    <row r="12" spans="2:21" ht="10.15" customHeight="1">
      <c r="B12" s="15"/>
      <c r="C12" s="221" t="s">
        <v>129</v>
      </c>
      <c r="D12" s="11" t="s">
        <v>680</v>
      </c>
      <c r="E12" s="11"/>
      <c r="F12" s="11"/>
      <c r="H12" s="126"/>
      <c r="I12" s="126"/>
      <c r="J12" s="126"/>
      <c r="K12" s="126"/>
      <c r="L12" s="126"/>
      <c r="N12" s="11"/>
      <c r="P12" s="126"/>
      <c r="Q12" s="126"/>
      <c r="R12" s="126"/>
      <c r="S12" s="11"/>
      <c r="T12" s="11"/>
      <c r="U12" s="16"/>
    </row>
    <row r="13" spans="2:21" ht="10.15" customHeight="1">
      <c r="B13" s="15"/>
      <c r="C13" s="221" t="s">
        <v>130</v>
      </c>
      <c r="D13" s="11" t="s">
        <v>414</v>
      </c>
      <c r="E13" s="11"/>
      <c r="F13" s="11"/>
      <c r="H13" s="126"/>
      <c r="I13" s="126"/>
      <c r="J13" s="126"/>
      <c r="K13" s="126"/>
      <c r="L13" s="126"/>
      <c r="N13" s="11"/>
      <c r="P13" s="126"/>
      <c r="Q13" s="126"/>
      <c r="R13" s="126"/>
      <c r="S13" s="11"/>
      <c r="T13" s="11"/>
      <c r="U13" s="16"/>
    </row>
    <row r="14" spans="2:21" ht="10.15" customHeight="1">
      <c r="B14" s="15"/>
      <c r="C14" s="221" t="s">
        <v>131</v>
      </c>
      <c r="D14" s="11" t="s">
        <v>548</v>
      </c>
      <c r="E14" s="11"/>
      <c r="F14" s="11"/>
      <c r="H14" s="126"/>
      <c r="I14" s="126"/>
      <c r="J14" s="126"/>
      <c r="K14" s="126"/>
      <c r="L14" s="126"/>
      <c r="N14" s="11"/>
      <c r="P14" s="126"/>
      <c r="Q14" s="126"/>
      <c r="R14" s="126"/>
      <c r="S14" s="11"/>
      <c r="T14" s="11"/>
      <c r="U14" s="16"/>
    </row>
    <row r="15" spans="2:21" ht="10.15" customHeight="1">
      <c r="B15" s="15"/>
      <c r="C15" s="11"/>
      <c r="D15" s="221" t="s">
        <v>639</v>
      </c>
      <c r="E15" s="11"/>
      <c r="F15" s="11"/>
      <c r="H15" s="126"/>
      <c r="I15" s="126"/>
      <c r="J15" s="126"/>
      <c r="K15" s="126"/>
      <c r="L15" s="126"/>
      <c r="N15" s="11"/>
      <c r="P15" s="126"/>
      <c r="Q15" s="126"/>
      <c r="R15" s="126"/>
      <c r="S15" s="11"/>
      <c r="T15" s="11"/>
      <c r="U15" s="16"/>
    </row>
    <row r="16" spans="2:21" ht="10.15" customHeight="1">
      <c r="B16" s="15"/>
      <c r="C16" s="11"/>
      <c r="D16" s="221" t="s">
        <v>313</v>
      </c>
      <c r="E16" s="11"/>
      <c r="F16" s="11"/>
      <c r="H16" s="126"/>
      <c r="I16" s="126"/>
      <c r="J16" s="126"/>
      <c r="K16" s="126"/>
      <c r="L16" s="126"/>
      <c r="N16" s="11"/>
      <c r="P16" s="126"/>
      <c r="Q16" s="126"/>
      <c r="R16" s="126"/>
      <c r="S16" s="11"/>
      <c r="T16" s="11"/>
      <c r="U16" s="16"/>
    </row>
    <row r="17" spans="1:22" ht="10.15" hidden="1" customHeight="1">
      <c r="A17" s="4" t="s">
        <v>298</v>
      </c>
      <c r="B17" s="15"/>
      <c r="D17" s="221"/>
      <c r="E17" s="11"/>
      <c r="F17" s="11"/>
      <c r="H17" s="126"/>
      <c r="I17" s="126"/>
      <c r="J17" s="126"/>
      <c r="K17" s="126"/>
      <c r="L17" s="126"/>
      <c r="N17" s="11"/>
      <c r="P17" s="126"/>
      <c r="Q17" s="126"/>
      <c r="R17" s="126"/>
      <c r="S17" s="11"/>
      <c r="T17" s="11"/>
      <c r="U17" s="16"/>
    </row>
    <row r="18" spans="1:22" ht="10.15" hidden="1" customHeight="1">
      <c r="A18" s="4" t="s">
        <v>299</v>
      </c>
      <c r="B18" s="15"/>
      <c r="E18" s="11"/>
      <c r="F18" s="11"/>
      <c r="H18" s="126"/>
      <c r="I18" s="126"/>
      <c r="J18" s="126"/>
      <c r="K18" s="126"/>
      <c r="L18" s="126"/>
      <c r="N18" s="11"/>
      <c r="P18" s="126"/>
      <c r="Q18" s="126"/>
      <c r="R18" s="126"/>
      <c r="S18" s="11"/>
      <c r="T18" s="11"/>
      <c r="U18" s="16"/>
    </row>
    <row r="19" spans="1:22" ht="10.15" hidden="1" customHeight="1">
      <c r="A19" s="4" t="s">
        <v>116</v>
      </c>
      <c r="B19" s="15"/>
      <c r="E19" s="11"/>
      <c r="F19" s="11"/>
      <c r="H19" s="126"/>
      <c r="I19" s="126"/>
      <c r="J19" s="126"/>
      <c r="K19" s="126"/>
      <c r="L19" s="126"/>
      <c r="N19" s="11"/>
      <c r="P19" s="126"/>
      <c r="Q19" s="126"/>
      <c r="R19" s="126"/>
      <c r="S19" s="11"/>
      <c r="T19" s="11"/>
      <c r="U19" s="16"/>
    </row>
    <row r="20" spans="1:22" ht="10.15" hidden="1" customHeight="1">
      <c r="A20" s="4" t="s">
        <v>116</v>
      </c>
      <c r="B20" s="15"/>
      <c r="C20" s="11"/>
      <c r="D20" s="221"/>
      <c r="E20" s="11"/>
      <c r="F20" s="11"/>
      <c r="H20" s="126"/>
      <c r="I20" s="126"/>
      <c r="J20" s="126"/>
      <c r="K20" s="126"/>
      <c r="L20" s="126"/>
      <c r="N20" s="11"/>
      <c r="P20" s="126"/>
      <c r="Q20" s="126"/>
      <c r="R20" s="126"/>
      <c r="S20" s="11"/>
      <c r="T20" s="11"/>
      <c r="U20" s="16"/>
    </row>
    <row r="21" spans="1:22" ht="10.15" hidden="1" customHeight="1">
      <c r="A21" s="4" t="s">
        <v>116</v>
      </c>
      <c r="B21" s="15"/>
      <c r="C21" s="11"/>
      <c r="D21" s="221"/>
      <c r="E21" s="11"/>
      <c r="F21" s="11"/>
      <c r="H21" s="126"/>
      <c r="I21" s="126"/>
      <c r="J21" s="126"/>
      <c r="K21" s="126"/>
      <c r="L21" s="126"/>
      <c r="N21" s="11"/>
      <c r="P21" s="126"/>
      <c r="Q21" s="126"/>
      <c r="R21" s="126"/>
      <c r="S21" s="11"/>
      <c r="T21" s="11"/>
      <c r="U21" s="16"/>
    </row>
    <row r="22" spans="1:22" ht="10.15" hidden="1" customHeight="1">
      <c r="A22" s="4" t="s">
        <v>299</v>
      </c>
      <c r="B22" s="15"/>
      <c r="C22" s="11"/>
      <c r="D22" s="221"/>
      <c r="E22" s="11"/>
      <c r="F22" s="11"/>
      <c r="H22" s="126"/>
      <c r="I22" s="126"/>
      <c r="J22" s="126"/>
      <c r="K22" s="126"/>
      <c r="L22" s="126"/>
      <c r="N22" s="11"/>
      <c r="P22" s="126"/>
      <c r="Q22" s="126"/>
      <c r="R22" s="126"/>
      <c r="S22" s="11"/>
      <c r="T22" s="11"/>
      <c r="U22" s="16"/>
    </row>
    <row r="23" spans="1:22" ht="10.15" hidden="1" customHeight="1">
      <c r="A23" s="4" t="s">
        <v>242</v>
      </c>
      <c r="B23" s="15"/>
      <c r="C23" s="11"/>
      <c r="D23" s="221"/>
      <c r="E23" s="11"/>
      <c r="F23" s="11"/>
      <c r="H23" s="126"/>
      <c r="I23" s="126"/>
      <c r="J23" s="126"/>
      <c r="K23" s="126"/>
      <c r="L23" s="126"/>
      <c r="N23" s="11"/>
      <c r="P23" s="126"/>
      <c r="Q23" s="126"/>
      <c r="R23" s="126"/>
      <c r="S23" s="11"/>
      <c r="T23" s="11"/>
      <c r="U23" s="16"/>
    </row>
    <row r="24" spans="1:22" ht="10.15" customHeight="1">
      <c r="B24" s="15"/>
      <c r="C24" s="11"/>
      <c r="D24" s="221"/>
      <c r="E24" s="11"/>
      <c r="F24" s="11"/>
      <c r="H24" s="126"/>
      <c r="I24" s="126"/>
      <c r="J24" s="126"/>
      <c r="K24" s="126"/>
      <c r="L24" s="126"/>
      <c r="N24" s="11"/>
      <c r="P24" s="126"/>
      <c r="Q24" s="126"/>
      <c r="R24" s="126"/>
      <c r="S24" s="11"/>
      <c r="T24" s="11"/>
      <c r="U24" s="16"/>
    </row>
    <row r="25" spans="1:22" ht="10.35" customHeight="1">
      <c r="B25" s="15"/>
      <c r="C25" s="190">
        <v>1</v>
      </c>
      <c r="D25" s="187" t="s">
        <v>301</v>
      </c>
      <c r="E25" s="167"/>
      <c r="F25" s="167"/>
      <c r="G25" s="167"/>
      <c r="H25" s="186"/>
      <c r="I25" s="186"/>
      <c r="J25" s="186"/>
      <c r="K25" s="186"/>
      <c r="L25" s="186"/>
      <c r="M25" s="186"/>
      <c r="N25" s="167"/>
      <c r="O25" s="186"/>
      <c r="P25" s="186"/>
      <c r="Q25" s="186"/>
      <c r="R25" s="186"/>
      <c r="S25" s="167"/>
      <c r="T25" s="167"/>
      <c r="U25" s="16"/>
    </row>
    <row r="26" spans="1:22" ht="10.35" customHeight="1">
      <c r="B26" s="15"/>
      <c r="C26" s="11"/>
      <c r="D26" s="11"/>
      <c r="E26" s="11"/>
      <c r="F26" s="11"/>
      <c r="H26" s="334"/>
      <c r="I26" s="126"/>
      <c r="J26" s="126"/>
      <c r="K26" s="126"/>
      <c r="L26" s="126"/>
      <c r="N26" s="11"/>
      <c r="P26" s="126"/>
      <c r="Q26" s="126"/>
      <c r="R26" s="126"/>
      <c r="S26" s="11"/>
      <c r="T26" s="11"/>
      <c r="U26" s="16"/>
    </row>
    <row r="27" spans="1:22" ht="10.35" customHeight="1">
      <c r="B27" s="15"/>
      <c r="C27" s="11"/>
      <c r="D27" s="96"/>
      <c r="E27" s="11"/>
      <c r="F27" s="11"/>
      <c r="H27" s="544" t="s">
        <v>310</v>
      </c>
      <c r="I27" s="544"/>
      <c r="J27" s="544"/>
      <c r="K27" s="544"/>
      <c r="L27" s="544"/>
      <c r="N27" s="11"/>
      <c r="P27" s="544" t="s">
        <v>681</v>
      </c>
      <c r="Q27" s="544"/>
      <c r="R27" s="544"/>
      <c r="S27" s="11"/>
      <c r="T27" s="11"/>
      <c r="U27" s="16"/>
    </row>
    <row r="28" spans="1:22" ht="10.35" customHeight="1">
      <c r="B28" s="15"/>
      <c r="C28" s="11"/>
      <c r="D28" s="96"/>
      <c r="E28" s="11"/>
      <c r="F28" s="11"/>
      <c r="H28" s="184"/>
      <c r="I28" s="233" t="s">
        <v>572</v>
      </c>
      <c r="J28" s="184"/>
      <c r="K28" s="184"/>
      <c r="L28" s="184"/>
      <c r="N28" s="11"/>
      <c r="P28" s="184"/>
      <c r="Q28" s="126"/>
      <c r="R28" s="184"/>
      <c r="S28" s="11"/>
      <c r="T28" s="11"/>
      <c r="U28" s="16"/>
    </row>
    <row r="29" spans="1:22" ht="10.35" customHeight="1">
      <c r="B29" s="15"/>
      <c r="C29" s="11"/>
      <c r="D29" s="2"/>
      <c r="E29" s="2"/>
      <c r="F29" s="2"/>
      <c r="H29" s="185">
        <v>1</v>
      </c>
      <c r="I29" s="184">
        <v>2</v>
      </c>
      <c r="J29" s="185">
        <v>3</v>
      </c>
      <c r="K29" s="185">
        <v>4</v>
      </c>
      <c r="L29" s="185">
        <v>5</v>
      </c>
      <c r="N29" s="11"/>
      <c r="P29" s="185">
        <v>6</v>
      </c>
      <c r="Q29" s="184">
        <v>7</v>
      </c>
      <c r="R29" s="185">
        <v>8</v>
      </c>
      <c r="S29" s="11"/>
      <c r="T29" s="11"/>
      <c r="U29" s="16"/>
    </row>
    <row r="30" spans="1:22" s="154" customFormat="1" ht="41.45" customHeight="1">
      <c r="A30" s="6"/>
      <c r="B30" s="148"/>
      <c r="C30" s="35"/>
      <c r="D30" s="155" t="s">
        <v>0</v>
      </c>
      <c r="E30" s="188" t="s">
        <v>11</v>
      </c>
      <c r="F30" s="156"/>
      <c r="G30" s="129"/>
      <c r="H30" s="158" t="s">
        <v>58</v>
      </c>
      <c r="I30" s="335" t="s">
        <v>430</v>
      </c>
      <c r="J30" s="158" t="s">
        <v>69</v>
      </c>
      <c r="K30" s="158" t="s">
        <v>13</v>
      </c>
      <c r="L30" s="158" t="s">
        <v>14</v>
      </c>
      <c r="M30" s="130"/>
      <c r="N30" s="11"/>
      <c r="O30" s="130"/>
      <c r="P30" s="158" t="s">
        <v>402</v>
      </c>
      <c r="Q30" s="158" t="s">
        <v>593</v>
      </c>
      <c r="R30" s="158" t="s">
        <v>594</v>
      </c>
      <c r="S30" s="35"/>
      <c r="T30" s="35"/>
      <c r="U30" s="149"/>
      <c r="V30" s="6"/>
    </row>
    <row r="31" spans="1:22" ht="10.35" customHeight="1">
      <c r="B31" s="15"/>
      <c r="C31" s="11"/>
      <c r="D31" s="100"/>
      <c r="E31" s="41"/>
      <c r="F31" s="42"/>
      <c r="H31" s="135"/>
      <c r="I31" s="169" t="s">
        <v>54</v>
      </c>
      <c r="J31" s="169" t="s">
        <v>54</v>
      </c>
      <c r="K31" s="169" t="s">
        <v>54</v>
      </c>
      <c r="L31" s="169" t="s">
        <v>54</v>
      </c>
      <c r="N31" s="11"/>
      <c r="P31" s="98"/>
      <c r="Q31" s="131" t="s">
        <v>54</v>
      </c>
      <c r="R31" s="169" t="s">
        <v>54</v>
      </c>
      <c r="S31" s="11"/>
      <c r="T31" s="11"/>
      <c r="U31" s="16"/>
    </row>
    <row r="32" spans="1:22" ht="10.35" customHeight="1">
      <c r="B32" s="15"/>
      <c r="C32" s="11"/>
      <c r="D32" s="159" t="s">
        <v>1</v>
      </c>
      <c r="E32" s="160" t="s">
        <v>2</v>
      </c>
      <c r="F32" s="42"/>
      <c r="H32" s="135"/>
      <c r="I32" s="170"/>
      <c r="J32" s="170"/>
      <c r="K32" s="170"/>
      <c r="L32" s="170"/>
      <c r="N32" s="11"/>
      <c r="P32" s="135"/>
      <c r="Q32" s="132"/>
      <c r="R32" s="170"/>
      <c r="S32" s="11"/>
      <c r="T32" s="11"/>
      <c r="U32" s="16"/>
    </row>
    <row r="33" spans="2:21" ht="10.35" customHeight="1">
      <c r="B33" s="15"/>
      <c r="C33" s="11"/>
      <c r="D33" s="159"/>
      <c r="E33" s="160"/>
      <c r="F33" s="42" t="s">
        <v>360</v>
      </c>
      <c r="H33" s="135"/>
      <c r="I33" s="170"/>
      <c r="J33" s="170"/>
      <c r="K33" s="170"/>
      <c r="L33" s="170"/>
      <c r="N33" s="11"/>
      <c r="P33" s="135"/>
      <c r="Q33" s="132"/>
      <c r="R33" s="170"/>
      <c r="S33" s="11"/>
      <c r="T33" s="11"/>
      <c r="U33" s="16"/>
    </row>
    <row r="34" spans="2:21" ht="10.35" customHeight="1">
      <c r="B34" s="15"/>
      <c r="C34" s="11"/>
      <c r="D34" s="100"/>
      <c r="E34" s="41"/>
      <c r="F34" s="226" t="s">
        <v>3</v>
      </c>
      <c r="G34" s="134"/>
      <c r="H34" s="135"/>
      <c r="I34" s="135"/>
      <c r="J34" s="135"/>
      <c r="K34" s="135"/>
      <c r="L34" s="135"/>
      <c r="N34" s="11"/>
      <c r="P34" s="135"/>
      <c r="Q34" s="135"/>
      <c r="R34" s="135"/>
      <c r="S34" s="11"/>
      <c r="T34" s="11"/>
      <c r="U34" s="16"/>
    </row>
    <row r="35" spans="2:21" ht="10.35" customHeight="1">
      <c r="B35" s="15"/>
      <c r="C35" s="11"/>
      <c r="D35" s="100"/>
      <c r="E35" s="41"/>
      <c r="F35" s="227" t="s">
        <v>4</v>
      </c>
      <c r="H35" s="401">
        <f>SUM('L2.1 (CV) tabs =&gt;:&lt;= L2.1 (CV) tabs'!H35)</f>
        <v>0</v>
      </c>
      <c r="I35" s="401">
        <f>SUM('L2.1 (CV) tabs =&gt;:&lt;= L2.1 (CV) tabs'!I35)</f>
        <v>0</v>
      </c>
      <c r="J35" s="401">
        <f>SUM('L2.1 (CV) tabs =&gt;:&lt;= L2.1 (CV) tabs'!J35)</f>
        <v>0</v>
      </c>
      <c r="K35" s="401">
        <f>SUM('L2.1 (CV) tabs =&gt;:&lt;= L2.1 (CV) tabs'!K35)</f>
        <v>0</v>
      </c>
      <c r="L35" s="401">
        <f>SUM('L2.1 (CV) tabs =&gt;:&lt;= L2.1 (CV) tabs'!L35)</f>
        <v>0</v>
      </c>
      <c r="M35" s="137"/>
      <c r="N35" s="11"/>
      <c r="O35" s="137"/>
      <c r="P35" s="401">
        <f>SUM('L2.1 (CV) tabs =&gt;:&lt;= L2.1 (CV) tabs'!P35)</f>
        <v>0</v>
      </c>
      <c r="Q35" s="401">
        <f>SUM('L2.1 (CV) tabs =&gt;:&lt;= L2.1 (CV) tabs'!Q35)</f>
        <v>0</v>
      </c>
      <c r="R35" s="401">
        <f>SUM('L2.1 (CV) tabs =&gt;:&lt;= L2.1 (CV) tabs'!R35)</f>
        <v>0</v>
      </c>
      <c r="S35" s="11"/>
      <c r="T35" s="11"/>
      <c r="U35" s="16"/>
    </row>
    <row r="36" spans="2:21" ht="10.35" customHeight="1">
      <c r="B36" s="15"/>
      <c r="C36" s="11"/>
      <c r="D36" s="100"/>
      <c r="E36" s="41"/>
      <c r="F36" s="227" t="s">
        <v>5</v>
      </c>
      <c r="H36" s="401">
        <f>SUM('L2.1 (CV) tabs =&gt;:&lt;= L2.1 (CV) tabs'!H36)</f>
        <v>0</v>
      </c>
      <c r="I36" s="401">
        <f>SUM('L2.1 (CV) tabs =&gt;:&lt;= L2.1 (CV) tabs'!I36)</f>
        <v>0</v>
      </c>
      <c r="J36" s="401">
        <f>SUM('L2.1 (CV) tabs =&gt;:&lt;= L2.1 (CV) tabs'!J36)</f>
        <v>0</v>
      </c>
      <c r="K36" s="401">
        <f>SUM('L2.1 (CV) tabs =&gt;:&lt;= L2.1 (CV) tabs'!K36)</f>
        <v>0</v>
      </c>
      <c r="L36" s="401">
        <f>SUM('L2.1 (CV) tabs =&gt;:&lt;= L2.1 (CV) tabs'!L36)</f>
        <v>0</v>
      </c>
      <c r="M36" s="137"/>
      <c r="N36" s="11"/>
      <c r="O36" s="137"/>
      <c r="P36" s="401">
        <f>SUM('L2.1 (CV) tabs =&gt;:&lt;= L2.1 (CV) tabs'!P36)</f>
        <v>0</v>
      </c>
      <c r="Q36" s="401">
        <f>SUM('L2.1 (CV) tabs =&gt;:&lt;= L2.1 (CV) tabs'!Q36)</f>
        <v>0</v>
      </c>
      <c r="R36" s="401">
        <f>SUM('L2.1 (CV) tabs =&gt;:&lt;= L2.1 (CV) tabs'!R36)</f>
        <v>0</v>
      </c>
      <c r="S36" s="11"/>
      <c r="T36" s="11"/>
      <c r="U36" s="16"/>
    </row>
    <row r="37" spans="2:21" ht="10.35" customHeight="1">
      <c r="B37" s="15"/>
      <c r="C37" s="11"/>
      <c r="D37" s="100"/>
      <c r="E37" s="41"/>
      <c r="F37" s="227" t="s">
        <v>6</v>
      </c>
      <c r="H37" s="401">
        <f>SUM('L2.1 (CV) tabs =&gt;:&lt;= L2.1 (CV) tabs'!H37)</f>
        <v>0</v>
      </c>
      <c r="I37" s="401">
        <f>SUM('L2.1 (CV) tabs =&gt;:&lt;= L2.1 (CV) tabs'!I37)</f>
        <v>0</v>
      </c>
      <c r="J37" s="401">
        <f>SUM('L2.1 (CV) tabs =&gt;:&lt;= L2.1 (CV) tabs'!J37)</f>
        <v>0</v>
      </c>
      <c r="K37" s="401">
        <f>SUM('L2.1 (CV) tabs =&gt;:&lt;= L2.1 (CV) tabs'!K37)</f>
        <v>0</v>
      </c>
      <c r="L37" s="401">
        <f>SUM('L2.1 (CV) tabs =&gt;:&lt;= L2.1 (CV) tabs'!L37)</f>
        <v>0</v>
      </c>
      <c r="M37" s="137"/>
      <c r="N37" s="11"/>
      <c r="O37" s="137"/>
      <c r="P37" s="401">
        <f>SUM('L2.1 (CV) tabs =&gt;:&lt;= L2.1 (CV) tabs'!P37)</f>
        <v>0</v>
      </c>
      <c r="Q37" s="401">
        <f>SUM('L2.1 (CV) tabs =&gt;:&lt;= L2.1 (CV) tabs'!Q37)</f>
        <v>0</v>
      </c>
      <c r="R37" s="401">
        <f>SUM('L2.1 (CV) tabs =&gt;:&lt;= L2.1 (CV) tabs'!R37)</f>
        <v>0</v>
      </c>
      <c r="S37" s="11"/>
      <c r="T37" s="11"/>
      <c r="U37" s="16"/>
    </row>
    <row r="38" spans="2:21" ht="10.35" customHeight="1">
      <c r="B38" s="15"/>
      <c r="C38" s="11"/>
      <c r="D38" s="100"/>
      <c r="E38" s="41"/>
      <c r="F38" s="227" t="s">
        <v>7</v>
      </c>
      <c r="H38" s="401">
        <f>SUM('L2.1 (CV) tabs =&gt;:&lt;= L2.1 (CV) tabs'!H38)</f>
        <v>0</v>
      </c>
      <c r="I38" s="401">
        <f>SUM('L2.1 (CV) tabs =&gt;:&lt;= L2.1 (CV) tabs'!I38)</f>
        <v>0</v>
      </c>
      <c r="J38" s="401">
        <f>SUM('L2.1 (CV) tabs =&gt;:&lt;= L2.1 (CV) tabs'!J38)</f>
        <v>0</v>
      </c>
      <c r="K38" s="401">
        <f>SUM('L2.1 (CV) tabs =&gt;:&lt;= L2.1 (CV) tabs'!K38)</f>
        <v>0</v>
      </c>
      <c r="L38" s="401">
        <f>SUM('L2.1 (CV) tabs =&gt;:&lt;= L2.1 (CV) tabs'!L38)</f>
        <v>0</v>
      </c>
      <c r="M38" s="137"/>
      <c r="N38" s="11"/>
      <c r="O38" s="137"/>
      <c r="P38" s="401">
        <f>SUM('L2.1 (CV) tabs =&gt;:&lt;= L2.1 (CV) tabs'!P38)</f>
        <v>0</v>
      </c>
      <c r="Q38" s="401">
        <f>SUM('L2.1 (CV) tabs =&gt;:&lt;= L2.1 (CV) tabs'!Q38)</f>
        <v>0</v>
      </c>
      <c r="R38" s="401">
        <f>SUM('L2.1 (CV) tabs =&gt;:&lt;= L2.1 (CV) tabs'!R38)</f>
        <v>0</v>
      </c>
      <c r="S38" s="11"/>
      <c r="T38" s="11"/>
      <c r="U38" s="16"/>
    </row>
    <row r="39" spans="2:21" ht="10.35" customHeight="1">
      <c r="B39" s="15"/>
      <c r="C39" s="11"/>
      <c r="D39" s="100"/>
      <c r="E39" s="41"/>
      <c r="F39" s="227" t="s">
        <v>8</v>
      </c>
      <c r="H39" s="401">
        <f>SUM('L2.1 (CV) tabs =&gt;:&lt;= L2.1 (CV) tabs'!H39)</f>
        <v>0</v>
      </c>
      <c r="I39" s="401">
        <f>SUM('L2.1 (CV) tabs =&gt;:&lt;= L2.1 (CV) tabs'!I39)</f>
        <v>0</v>
      </c>
      <c r="J39" s="401">
        <f>SUM('L2.1 (CV) tabs =&gt;:&lt;= L2.1 (CV) tabs'!J39)</f>
        <v>0</v>
      </c>
      <c r="K39" s="401">
        <f>SUM('L2.1 (CV) tabs =&gt;:&lt;= L2.1 (CV) tabs'!K39)</f>
        <v>0</v>
      </c>
      <c r="L39" s="401">
        <f>SUM('L2.1 (CV) tabs =&gt;:&lt;= L2.1 (CV) tabs'!L39)</f>
        <v>0</v>
      </c>
      <c r="M39" s="137"/>
      <c r="N39" s="11"/>
      <c r="O39" s="137"/>
      <c r="P39" s="401">
        <f>SUM('L2.1 (CV) tabs =&gt;:&lt;= L2.1 (CV) tabs'!P39)</f>
        <v>0</v>
      </c>
      <c r="Q39" s="401">
        <f>SUM('L2.1 (CV) tabs =&gt;:&lt;= L2.1 (CV) tabs'!Q39)</f>
        <v>0</v>
      </c>
      <c r="R39" s="401">
        <f>SUM('L2.1 (CV) tabs =&gt;:&lt;= L2.1 (CV) tabs'!R39)</f>
        <v>0</v>
      </c>
      <c r="S39" s="11"/>
      <c r="T39" s="11"/>
      <c r="U39" s="16"/>
    </row>
    <row r="40" spans="2:21" ht="10.35" customHeight="1">
      <c r="B40" s="15"/>
      <c r="C40" s="11"/>
      <c r="D40" s="100"/>
      <c r="E40" s="41"/>
      <c r="F40" s="42"/>
      <c r="H40" s="138"/>
      <c r="I40" s="138"/>
      <c r="J40" s="138"/>
      <c r="K40" s="138"/>
      <c r="L40" s="138"/>
      <c r="M40" s="137"/>
      <c r="N40" s="11"/>
      <c r="O40" s="137"/>
      <c r="P40" s="138"/>
      <c r="Q40" s="138"/>
      <c r="R40" s="138"/>
      <c r="S40" s="11"/>
      <c r="T40" s="11"/>
      <c r="U40" s="16"/>
    </row>
    <row r="41" spans="2:21" ht="10.35" customHeight="1">
      <c r="B41" s="15"/>
      <c r="C41" s="11"/>
      <c r="D41" s="100"/>
      <c r="E41" s="41"/>
      <c r="F41" s="226" t="s">
        <v>9</v>
      </c>
      <c r="G41" s="134"/>
      <c r="H41" s="138"/>
      <c r="I41" s="138"/>
      <c r="J41" s="138"/>
      <c r="K41" s="138"/>
      <c r="L41" s="138"/>
      <c r="M41" s="137"/>
      <c r="N41" s="11"/>
      <c r="O41" s="137"/>
      <c r="P41" s="138"/>
      <c r="Q41" s="138"/>
      <c r="R41" s="138"/>
      <c r="S41" s="127"/>
      <c r="T41" s="11"/>
      <c r="U41" s="16"/>
    </row>
    <row r="42" spans="2:21" ht="10.35" customHeight="1">
      <c r="B42" s="15"/>
      <c r="C42" s="11"/>
      <c r="D42" s="100"/>
      <c r="E42" s="41"/>
      <c r="F42" s="227" t="s">
        <v>10</v>
      </c>
      <c r="H42" s="401">
        <f>SUM('L2.1 (CV) tabs =&gt;:&lt;= L2.1 (CV) tabs'!H42)</f>
        <v>0</v>
      </c>
      <c r="I42" s="401">
        <f>SUM('L2.1 (CV) tabs =&gt;:&lt;= L2.1 (CV) tabs'!I42)</f>
        <v>0</v>
      </c>
      <c r="J42" s="401">
        <f>SUM('L2.1 (CV) tabs =&gt;:&lt;= L2.1 (CV) tabs'!J42)</f>
        <v>0</v>
      </c>
      <c r="K42" s="401">
        <f>SUM('L2.1 (CV) tabs =&gt;:&lt;= L2.1 (CV) tabs'!K42)</f>
        <v>0</v>
      </c>
      <c r="L42" s="401">
        <f>SUM('L2.1 (CV) tabs =&gt;:&lt;= L2.1 (CV) tabs'!L42)</f>
        <v>0</v>
      </c>
      <c r="M42" s="137"/>
      <c r="N42" s="11"/>
      <c r="O42" s="137"/>
      <c r="P42" s="401">
        <f>SUM('L2.1 (CV) tabs =&gt;:&lt;= L2.1 (CV) tabs'!P42)</f>
        <v>0</v>
      </c>
      <c r="Q42" s="401">
        <f>SUM('L2.1 (CV) tabs =&gt;:&lt;= L2.1 (CV) tabs'!Q42)</f>
        <v>0</v>
      </c>
      <c r="R42" s="401">
        <f>SUM('L2.1 (CV) tabs =&gt;:&lt;= L2.1 (CV) tabs'!R42)</f>
        <v>0</v>
      </c>
      <c r="S42" s="11"/>
      <c r="T42" s="11"/>
      <c r="U42" s="16"/>
    </row>
    <row r="43" spans="2:21" ht="10.35" customHeight="1">
      <c r="B43" s="15"/>
      <c r="C43" s="11"/>
      <c r="D43" s="100"/>
      <c r="E43" s="41"/>
      <c r="F43" s="227" t="s">
        <v>22</v>
      </c>
      <c r="H43" s="401">
        <f>SUM('L2.1 (CV) tabs =&gt;:&lt;= L2.1 (CV) tabs'!H43)</f>
        <v>0</v>
      </c>
      <c r="I43" s="401">
        <f>SUM('L2.1 (CV) tabs =&gt;:&lt;= L2.1 (CV) tabs'!I43)</f>
        <v>0</v>
      </c>
      <c r="J43" s="401">
        <f>SUM('L2.1 (CV) tabs =&gt;:&lt;= L2.1 (CV) tabs'!J43)</f>
        <v>0</v>
      </c>
      <c r="K43" s="401">
        <f>SUM('L2.1 (CV) tabs =&gt;:&lt;= L2.1 (CV) tabs'!K43)</f>
        <v>0</v>
      </c>
      <c r="L43" s="401">
        <f>SUM('L2.1 (CV) tabs =&gt;:&lt;= L2.1 (CV) tabs'!L43)</f>
        <v>0</v>
      </c>
      <c r="M43" s="137"/>
      <c r="N43" s="11"/>
      <c r="O43" s="137"/>
      <c r="P43" s="401">
        <f>SUM('L2.1 (CV) tabs =&gt;:&lt;= L2.1 (CV) tabs'!P43)</f>
        <v>0</v>
      </c>
      <c r="Q43" s="401">
        <f>SUM('L2.1 (CV) tabs =&gt;:&lt;= L2.1 (CV) tabs'!Q43)</f>
        <v>0</v>
      </c>
      <c r="R43" s="401">
        <f>SUM('L2.1 (CV) tabs =&gt;:&lt;= L2.1 (CV) tabs'!R43)</f>
        <v>0</v>
      </c>
      <c r="S43" s="11"/>
      <c r="T43" s="11"/>
      <c r="U43" s="16"/>
    </row>
    <row r="44" spans="2:21" ht="10.35" customHeight="1">
      <c r="B44" s="15"/>
      <c r="C44" s="11"/>
      <c r="D44" s="100"/>
      <c r="E44" s="41"/>
      <c r="F44" s="228" t="s">
        <v>23</v>
      </c>
      <c r="H44" s="401">
        <f>SUM('L2.1 (CV) tabs =&gt;:&lt;= L2.1 (CV) tabs'!H44)</f>
        <v>0</v>
      </c>
      <c r="I44" s="401">
        <f>SUM('L2.1 (CV) tabs =&gt;:&lt;= L2.1 (CV) tabs'!I44)</f>
        <v>0</v>
      </c>
      <c r="J44" s="402" t="s">
        <v>66</v>
      </c>
      <c r="K44" s="401">
        <f>SUM('L2.1 (CV) tabs =&gt;:&lt;= L2.1 (CV) tabs'!K44)</f>
        <v>0</v>
      </c>
      <c r="L44" s="401">
        <f>SUM('L2.1 (CV) tabs =&gt;:&lt;= L2.1 (CV) tabs'!L44)</f>
        <v>0</v>
      </c>
      <c r="M44" s="137"/>
      <c r="N44" s="11"/>
      <c r="O44" s="137"/>
      <c r="P44" s="401">
        <f>SUM('L2.1 (CV) tabs =&gt;:&lt;= L2.1 (CV) tabs'!P44)</f>
        <v>0</v>
      </c>
      <c r="Q44" s="401">
        <f>SUM('L2.1 (CV) tabs =&gt;:&lt;= L2.1 (CV) tabs'!Q44)</f>
        <v>0</v>
      </c>
      <c r="R44" s="401">
        <f>SUM('L2.1 (CV) tabs =&gt;:&lt;= L2.1 (CV) tabs'!R44)</f>
        <v>0</v>
      </c>
      <c r="S44" s="11"/>
      <c r="T44" s="11"/>
      <c r="U44" s="16"/>
    </row>
    <row r="45" spans="2:21" ht="10.35" customHeight="1">
      <c r="B45" s="15"/>
      <c r="C45" s="11"/>
      <c r="D45" s="100"/>
      <c r="E45" s="41"/>
      <c r="F45" s="228" t="s">
        <v>57</v>
      </c>
      <c r="H45" s="401">
        <f>SUM('L2.1 (CV) tabs =&gt;:&lt;= L2.1 (CV) tabs'!H45)</f>
        <v>0</v>
      </c>
      <c r="I45" s="401">
        <f>SUM('L2.1 (CV) tabs =&gt;:&lt;= L2.1 (CV) tabs'!I45)</f>
        <v>0</v>
      </c>
      <c r="J45" s="402" t="s">
        <v>66</v>
      </c>
      <c r="K45" s="401">
        <f>SUM('L2.1 (CV) tabs =&gt;:&lt;= L2.1 (CV) tabs'!K45)</f>
        <v>0</v>
      </c>
      <c r="L45" s="401">
        <f>SUM('L2.1 (CV) tabs =&gt;:&lt;= L2.1 (CV) tabs'!L45)</f>
        <v>0</v>
      </c>
      <c r="M45" s="137"/>
      <c r="N45" s="11"/>
      <c r="O45" s="137"/>
      <c r="P45" s="401">
        <f>SUM('L2.1 (CV) tabs =&gt;:&lt;= L2.1 (CV) tabs'!P45)</f>
        <v>0</v>
      </c>
      <c r="Q45" s="401">
        <f>SUM('L2.1 (CV) tabs =&gt;:&lt;= L2.1 (CV) tabs'!Q45)</f>
        <v>0</v>
      </c>
      <c r="R45" s="401">
        <f>SUM('L2.1 (CV) tabs =&gt;:&lt;= L2.1 (CV) tabs'!R45)</f>
        <v>0</v>
      </c>
      <c r="S45" s="11"/>
      <c r="T45" s="11"/>
      <c r="U45" s="16"/>
    </row>
    <row r="46" spans="2:21" ht="10.35" customHeight="1">
      <c r="B46" s="15"/>
      <c r="C46" s="11"/>
      <c r="D46" s="100"/>
      <c r="E46" s="41"/>
      <c r="F46" s="228" t="s">
        <v>32</v>
      </c>
      <c r="H46" s="401">
        <f>SUM('L2.1 (CV) tabs =&gt;:&lt;= L2.1 (CV) tabs'!H46)</f>
        <v>0</v>
      </c>
      <c r="I46" s="401">
        <f>SUM('L2.1 (CV) tabs =&gt;:&lt;= L2.1 (CV) tabs'!I46)</f>
        <v>0</v>
      </c>
      <c r="J46" s="402" t="s">
        <v>66</v>
      </c>
      <c r="K46" s="401">
        <f>SUM('L2.1 (CV) tabs =&gt;:&lt;= L2.1 (CV) tabs'!K46)</f>
        <v>0</v>
      </c>
      <c r="L46" s="401">
        <f>SUM('L2.1 (CV) tabs =&gt;:&lt;= L2.1 (CV) tabs'!L46)</f>
        <v>0</v>
      </c>
      <c r="M46" s="137"/>
      <c r="N46" s="11"/>
      <c r="O46" s="137"/>
      <c r="P46" s="401">
        <f>SUM('L2.1 (CV) tabs =&gt;:&lt;= L2.1 (CV) tabs'!P46)</f>
        <v>0</v>
      </c>
      <c r="Q46" s="401">
        <f>SUM('L2.1 (CV) tabs =&gt;:&lt;= L2.1 (CV) tabs'!Q46)</f>
        <v>0</v>
      </c>
      <c r="R46" s="401">
        <f>SUM('L2.1 (CV) tabs =&gt;:&lt;= L2.1 (CV) tabs'!R46)</f>
        <v>0</v>
      </c>
      <c r="S46" s="11"/>
      <c r="T46" s="11"/>
      <c r="U46" s="16"/>
    </row>
    <row r="47" spans="2:21" ht="10.35" customHeight="1">
      <c r="B47" s="15"/>
      <c r="C47" s="11"/>
      <c r="D47" s="100"/>
      <c r="E47" s="41"/>
      <c r="F47" s="227" t="s">
        <v>8</v>
      </c>
      <c r="H47" s="401">
        <f>SUM('L2.1 (CV) tabs =&gt;:&lt;= L2.1 (CV) tabs'!H47)</f>
        <v>0</v>
      </c>
      <c r="I47" s="401">
        <f>SUM('L2.1 (CV) tabs =&gt;:&lt;= L2.1 (CV) tabs'!I47)</f>
        <v>0</v>
      </c>
      <c r="J47" s="401">
        <f>SUM('L2.1 (CV) tabs =&gt;:&lt;= L2.1 (CV) tabs'!J47)</f>
        <v>0</v>
      </c>
      <c r="K47" s="401">
        <f>SUM('L2.1 (CV) tabs =&gt;:&lt;= L2.1 (CV) tabs'!K47)</f>
        <v>0</v>
      </c>
      <c r="L47" s="401">
        <f>SUM('L2.1 (CV) tabs =&gt;:&lt;= L2.1 (CV) tabs'!L47)</f>
        <v>0</v>
      </c>
      <c r="M47" s="137"/>
      <c r="N47" s="11"/>
      <c r="O47" s="137"/>
      <c r="P47" s="401">
        <f>SUM('L2.1 (CV) tabs =&gt;:&lt;= L2.1 (CV) tabs'!P47)</f>
        <v>0</v>
      </c>
      <c r="Q47" s="401">
        <f>SUM('L2.1 (CV) tabs =&gt;:&lt;= L2.1 (CV) tabs'!Q47)</f>
        <v>0</v>
      </c>
      <c r="R47" s="401">
        <f>SUM('L2.1 (CV) tabs =&gt;:&lt;= L2.1 (CV) tabs'!R47)</f>
        <v>0</v>
      </c>
      <c r="S47" s="11"/>
      <c r="T47" s="11"/>
      <c r="U47" s="16"/>
    </row>
    <row r="48" spans="2:21" ht="10.35" customHeight="1">
      <c r="B48" s="15"/>
      <c r="C48" s="11"/>
      <c r="D48" s="100"/>
      <c r="E48" s="41"/>
      <c r="F48" s="227"/>
      <c r="H48" s="138"/>
      <c r="I48" s="138"/>
      <c r="J48" s="138"/>
      <c r="K48" s="138"/>
      <c r="L48" s="138"/>
      <c r="M48" s="137"/>
      <c r="N48" s="11"/>
      <c r="O48" s="137"/>
      <c r="P48" s="138"/>
      <c r="Q48" s="138"/>
      <c r="R48" s="138"/>
      <c r="S48" s="11"/>
      <c r="T48" s="11"/>
      <c r="U48" s="16"/>
    </row>
    <row r="49" spans="2:21" ht="10.35" customHeight="1">
      <c r="B49" s="15"/>
      <c r="C49" s="11"/>
      <c r="D49" s="159"/>
      <c r="E49" s="160"/>
      <c r="F49" s="42" t="s">
        <v>361</v>
      </c>
      <c r="H49" s="135"/>
      <c r="I49" s="170"/>
      <c r="J49" s="170"/>
      <c r="K49" s="170"/>
      <c r="L49" s="170"/>
      <c r="N49" s="11"/>
      <c r="P49" s="135"/>
      <c r="Q49" s="132"/>
      <c r="R49" s="170"/>
      <c r="S49" s="11"/>
      <c r="T49" s="11"/>
      <c r="U49" s="16"/>
    </row>
    <row r="50" spans="2:21" ht="10.35" customHeight="1">
      <c r="B50" s="15"/>
      <c r="C50" s="11"/>
      <c r="D50" s="100"/>
      <c r="E50" s="41"/>
      <c r="F50" s="226" t="s">
        <v>3</v>
      </c>
      <c r="G50" s="134"/>
      <c r="H50" s="135"/>
      <c r="I50" s="135"/>
      <c r="J50" s="135"/>
      <c r="K50" s="135"/>
      <c r="L50" s="135"/>
      <c r="N50" s="11"/>
      <c r="P50" s="135"/>
      <c r="Q50" s="135"/>
      <c r="R50" s="135"/>
      <c r="S50" s="11"/>
      <c r="T50" s="11"/>
      <c r="U50" s="16"/>
    </row>
    <row r="51" spans="2:21" ht="10.35" customHeight="1">
      <c r="B51" s="15"/>
      <c r="C51" s="11"/>
      <c r="D51" s="100"/>
      <c r="E51" s="41"/>
      <c r="F51" s="227" t="s">
        <v>4</v>
      </c>
      <c r="H51" s="401">
        <f>SUM('L2.1 (CV) tabs =&gt;:&lt;= L2.1 (CV) tabs'!H51)</f>
        <v>0</v>
      </c>
      <c r="I51" s="401">
        <f>SUM('L2.1 (CV) tabs =&gt;:&lt;= L2.1 (CV) tabs'!I51)</f>
        <v>0</v>
      </c>
      <c r="J51" s="401">
        <f>SUM('L2.1 (CV) tabs =&gt;:&lt;= L2.1 (CV) tabs'!J51)</f>
        <v>0</v>
      </c>
      <c r="K51" s="401">
        <f>SUM('L2.1 (CV) tabs =&gt;:&lt;= L2.1 (CV) tabs'!K51)</f>
        <v>0</v>
      </c>
      <c r="L51" s="401">
        <f>SUM('L2.1 (CV) tabs =&gt;:&lt;= L2.1 (CV) tabs'!L51)</f>
        <v>0</v>
      </c>
      <c r="M51" s="137"/>
      <c r="N51" s="11"/>
      <c r="O51" s="137"/>
      <c r="P51" s="401">
        <f>SUM('L2.1 (CV) tabs =&gt;:&lt;= L2.1 (CV) tabs'!P51)</f>
        <v>0</v>
      </c>
      <c r="Q51" s="401">
        <f>SUM('L2.1 (CV) tabs =&gt;:&lt;= L2.1 (CV) tabs'!Q51)</f>
        <v>0</v>
      </c>
      <c r="R51" s="401">
        <f>SUM('L2.1 (CV) tabs =&gt;:&lt;= L2.1 (CV) tabs'!R51)</f>
        <v>0</v>
      </c>
      <c r="S51" s="11"/>
      <c r="T51" s="11"/>
      <c r="U51" s="16"/>
    </row>
    <row r="52" spans="2:21" ht="10.35" customHeight="1">
      <c r="B52" s="15"/>
      <c r="C52" s="11"/>
      <c r="D52" s="100"/>
      <c r="E52" s="41"/>
      <c r="F52" s="227" t="s">
        <v>5</v>
      </c>
      <c r="H52" s="401">
        <f>SUM('L2.1 (CV) tabs =&gt;:&lt;= L2.1 (CV) tabs'!H52)</f>
        <v>0</v>
      </c>
      <c r="I52" s="401">
        <f>SUM('L2.1 (CV) tabs =&gt;:&lt;= L2.1 (CV) tabs'!I52)</f>
        <v>0</v>
      </c>
      <c r="J52" s="401">
        <f>SUM('L2.1 (CV) tabs =&gt;:&lt;= L2.1 (CV) tabs'!J52)</f>
        <v>0</v>
      </c>
      <c r="K52" s="401">
        <f>SUM('L2.1 (CV) tabs =&gt;:&lt;= L2.1 (CV) tabs'!K52)</f>
        <v>0</v>
      </c>
      <c r="L52" s="401">
        <f>SUM('L2.1 (CV) tabs =&gt;:&lt;= L2.1 (CV) tabs'!L52)</f>
        <v>0</v>
      </c>
      <c r="M52" s="137"/>
      <c r="N52" s="11"/>
      <c r="O52" s="137"/>
      <c r="P52" s="401">
        <f>SUM('L2.1 (CV) tabs =&gt;:&lt;= L2.1 (CV) tabs'!P52)</f>
        <v>0</v>
      </c>
      <c r="Q52" s="401">
        <f>SUM('L2.1 (CV) tabs =&gt;:&lt;= L2.1 (CV) tabs'!Q52)</f>
        <v>0</v>
      </c>
      <c r="R52" s="401">
        <f>SUM('L2.1 (CV) tabs =&gt;:&lt;= L2.1 (CV) tabs'!R52)</f>
        <v>0</v>
      </c>
      <c r="S52" s="11"/>
      <c r="T52" s="11"/>
      <c r="U52" s="16"/>
    </row>
    <row r="53" spans="2:21" ht="10.35" customHeight="1">
      <c r="B53" s="15"/>
      <c r="C53" s="11"/>
      <c r="D53" s="100"/>
      <c r="E53" s="41"/>
      <c r="F53" s="227" t="s">
        <v>6</v>
      </c>
      <c r="H53" s="401">
        <f>SUM('L2.1 (CV) tabs =&gt;:&lt;= L2.1 (CV) tabs'!H53)</f>
        <v>0</v>
      </c>
      <c r="I53" s="401">
        <f>SUM('L2.1 (CV) tabs =&gt;:&lt;= L2.1 (CV) tabs'!I53)</f>
        <v>0</v>
      </c>
      <c r="J53" s="401">
        <f>SUM('L2.1 (CV) tabs =&gt;:&lt;= L2.1 (CV) tabs'!J53)</f>
        <v>0</v>
      </c>
      <c r="K53" s="401">
        <f>SUM('L2.1 (CV) tabs =&gt;:&lt;= L2.1 (CV) tabs'!K53)</f>
        <v>0</v>
      </c>
      <c r="L53" s="401">
        <f>SUM('L2.1 (CV) tabs =&gt;:&lt;= L2.1 (CV) tabs'!L53)</f>
        <v>0</v>
      </c>
      <c r="M53" s="137"/>
      <c r="N53" s="11"/>
      <c r="O53" s="137"/>
      <c r="P53" s="401">
        <f>SUM('L2.1 (CV) tabs =&gt;:&lt;= L2.1 (CV) tabs'!P53)</f>
        <v>0</v>
      </c>
      <c r="Q53" s="401">
        <f>SUM('L2.1 (CV) tabs =&gt;:&lt;= L2.1 (CV) tabs'!Q53)</f>
        <v>0</v>
      </c>
      <c r="R53" s="401">
        <f>SUM('L2.1 (CV) tabs =&gt;:&lt;= L2.1 (CV) tabs'!R53)</f>
        <v>0</v>
      </c>
      <c r="S53" s="11"/>
      <c r="T53" s="11"/>
      <c r="U53" s="16"/>
    </row>
    <row r="54" spans="2:21" ht="10.35" customHeight="1">
      <c r="B54" s="15"/>
      <c r="C54" s="11"/>
      <c r="D54" s="100"/>
      <c r="E54" s="41"/>
      <c r="F54" s="227" t="s">
        <v>7</v>
      </c>
      <c r="H54" s="401">
        <f>SUM('L2.1 (CV) tabs =&gt;:&lt;= L2.1 (CV) tabs'!H54)</f>
        <v>0</v>
      </c>
      <c r="I54" s="401">
        <f>SUM('L2.1 (CV) tabs =&gt;:&lt;= L2.1 (CV) tabs'!I54)</f>
        <v>0</v>
      </c>
      <c r="J54" s="401">
        <f>SUM('L2.1 (CV) tabs =&gt;:&lt;= L2.1 (CV) tabs'!J54)</f>
        <v>0</v>
      </c>
      <c r="K54" s="401">
        <f>SUM('L2.1 (CV) tabs =&gt;:&lt;= L2.1 (CV) tabs'!K54)</f>
        <v>0</v>
      </c>
      <c r="L54" s="401">
        <f>SUM('L2.1 (CV) tabs =&gt;:&lt;= L2.1 (CV) tabs'!L54)</f>
        <v>0</v>
      </c>
      <c r="M54" s="137"/>
      <c r="N54" s="11"/>
      <c r="O54" s="137"/>
      <c r="P54" s="401">
        <f>SUM('L2.1 (CV) tabs =&gt;:&lt;= L2.1 (CV) tabs'!P54)</f>
        <v>0</v>
      </c>
      <c r="Q54" s="401">
        <f>SUM('L2.1 (CV) tabs =&gt;:&lt;= L2.1 (CV) tabs'!Q54)</f>
        <v>0</v>
      </c>
      <c r="R54" s="401">
        <f>SUM('L2.1 (CV) tabs =&gt;:&lt;= L2.1 (CV) tabs'!R54)</f>
        <v>0</v>
      </c>
      <c r="S54" s="11"/>
      <c r="T54" s="11"/>
      <c r="U54" s="16"/>
    </row>
    <row r="55" spans="2:21" ht="10.35" customHeight="1">
      <c r="B55" s="15"/>
      <c r="C55" s="11"/>
      <c r="D55" s="100"/>
      <c r="E55" s="41"/>
      <c r="F55" s="227" t="s">
        <v>8</v>
      </c>
      <c r="H55" s="401">
        <f>SUM('L2.1 (CV) tabs =&gt;:&lt;= L2.1 (CV) tabs'!H55)</f>
        <v>0</v>
      </c>
      <c r="I55" s="401">
        <f>SUM('L2.1 (CV) tabs =&gt;:&lt;= L2.1 (CV) tabs'!I55)</f>
        <v>0</v>
      </c>
      <c r="J55" s="401">
        <f>SUM('L2.1 (CV) tabs =&gt;:&lt;= L2.1 (CV) tabs'!J55)</f>
        <v>0</v>
      </c>
      <c r="K55" s="401">
        <f>SUM('L2.1 (CV) tabs =&gt;:&lt;= L2.1 (CV) tabs'!K55)</f>
        <v>0</v>
      </c>
      <c r="L55" s="401">
        <f>SUM('L2.1 (CV) tabs =&gt;:&lt;= L2.1 (CV) tabs'!L55)</f>
        <v>0</v>
      </c>
      <c r="M55" s="137"/>
      <c r="N55" s="11"/>
      <c r="O55" s="137"/>
      <c r="P55" s="401">
        <f>SUM('L2.1 (CV) tabs =&gt;:&lt;= L2.1 (CV) tabs'!P55)</f>
        <v>0</v>
      </c>
      <c r="Q55" s="401">
        <f>SUM('L2.1 (CV) tabs =&gt;:&lt;= L2.1 (CV) tabs'!Q55)</f>
        <v>0</v>
      </c>
      <c r="R55" s="401">
        <f>SUM('L2.1 (CV) tabs =&gt;:&lt;= L2.1 (CV) tabs'!R55)</f>
        <v>0</v>
      </c>
      <c r="S55" s="11"/>
      <c r="T55" s="11"/>
      <c r="U55" s="16"/>
    </row>
    <row r="56" spans="2:21" ht="10.35" customHeight="1">
      <c r="B56" s="15"/>
      <c r="C56" s="11"/>
      <c r="D56" s="100"/>
      <c r="E56" s="41"/>
      <c r="F56" s="42"/>
      <c r="H56" s="138"/>
      <c r="I56" s="138"/>
      <c r="J56" s="138"/>
      <c r="K56" s="138"/>
      <c r="L56" s="138"/>
      <c r="M56" s="137"/>
      <c r="N56" s="11"/>
      <c r="O56" s="137"/>
      <c r="P56" s="138"/>
      <c r="Q56" s="138"/>
      <c r="R56" s="138"/>
      <c r="S56" s="11"/>
      <c r="T56" s="11"/>
      <c r="U56" s="16"/>
    </row>
    <row r="57" spans="2:21" ht="10.35" customHeight="1">
      <c r="B57" s="15"/>
      <c r="C57" s="11"/>
      <c r="D57" s="100"/>
      <c r="E57" s="41"/>
      <c r="F57" s="226" t="s">
        <v>9</v>
      </c>
      <c r="G57" s="134"/>
      <c r="H57" s="138"/>
      <c r="I57" s="138"/>
      <c r="J57" s="138"/>
      <c r="K57" s="138"/>
      <c r="L57" s="138"/>
      <c r="M57" s="137"/>
      <c r="N57" s="11"/>
      <c r="O57" s="137"/>
      <c r="P57" s="138"/>
      <c r="Q57" s="138"/>
      <c r="R57" s="138"/>
      <c r="S57" s="127"/>
      <c r="T57" s="11"/>
      <c r="U57" s="16"/>
    </row>
    <row r="58" spans="2:21" ht="10.35" customHeight="1">
      <c r="B58" s="15"/>
      <c r="C58" s="11"/>
      <c r="D58" s="100"/>
      <c r="E58" s="41"/>
      <c r="F58" s="227" t="s">
        <v>10</v>
      </c>
      <c r="H58" s="401">
        <f>SUM('L2.1 (CV) tabs =&gt;:&lt;= L2.1 (CV) tabs'!H58)</f>
        <v>0</v>
      </c>
      <c r="I58" s="401">
        <f>SUM('L2.1 (CV) tabs =&gt;:&lt;= L2.1 (CV) tabs'!I58)</f>
        <v>0</v>
      </c>
      <c r="J58" s="401">
        <f>SUM('L2.1 (CV) tabs =&gt;:&lt;= L2.1 (CV) tabs'!J58)</f>
        <v>0</v>
      </c>
      <c r="K58" s="401">
        <f>SUM('L2.1 (CV) tabs =&gt;:&lt;= L2.1 (CV) tabs'!K58)</f>
        <v>0</v>
      </c>
      <c r="L58" s="401">
        <f>SUM('L2.1 (CV) tabs =&gt;:&lt;= L2.1 (CV) tabs'!L58)</f>
        <v>0</v>
      </c>
      <c r="M58" s="137"/>
      <c r="N58" s="11"/>
      <c r="O58" s="137"/>
      <c r="P58" s="401">
        <f>SUM('L2.1 (CV) tabs =&gt;:&lt;= L2.1 (CV) tabs'!P58)</f>
        <v>0</v>
      </c>
      <c r="Q58" s="401">
        <f>SUM('L2.1 (CV) tabs =&gt;:&lt;= L2.1 (CV) tabs'!Q58)</f>
        <v>0</v>
      </c>
      <c r="R58" s="401">
        <f>SUM('L2.1 (CV) tabs =&gt;:&lt;= L2.1 (CV) tabs'!R58)</f>
        <v>0</v>
      </c>
      <c r="S58" s="11"/>
      <c r="T58" s="11"/>
      <c r="U58" s="16"/>
    </row>
    <row r="59" spans="2:21" ht="10.35" customHeight="1">
      <c r="B59" s="15"/>
      <c r="C59" s="11"/>
      <c r="D59" s="100"/>
      <c r="E59" s="41"/>
      <c r="F59" s="227" t="s">
        <v>22</v>
      </c>
      <c r="H59" s="401">
        <f>SUM('L2.1 (CV) tabs =&gt;:&lt;= L2.1 (CV) tabs'!H59)</f>
        <v>0</v>
      </c>
      <c r="I59" s="401">
        <f>SUM('L2.1 (CV) tabs =&gt;:&lt;= L2.1 (CV) tabs'!I59)</f>
        <v>0</v>
      </c>
      <c r="J59" s="401">
        <f>SUM('L2.1 (CV) tabs =&gt;:&lt;= L2.1 (CV) tabs'!J59)</f>
        <v>0</v>
      </c>
      <c r="K59" s="401">
        <f>SUM('L2.1 (CV) tabs =&gt;:&lt;= L2.1 (CV) tabs'!K59)</f>
        <v>0</v>
      </c>
      <c r="L59" s="401">
        <f>SUM('L2.1 (CV) tabs =&gt;:&lt;= L2.1 (CV) tabs'!L59)</f>
        <v>0</v>
      </c>
      <c r="M59" s="137"/>
      <c r="N59" s="11"/>
      <c r="O59" s="137"/>
      <c r="P59" s="401">
        <f>SUM('L2.1 (CV) tabs =&gt;:&lt;= L2.1 (CV) tabs'!P59)</f>
        <v>0</v>
      </c>
      <c r="Q59" s="401">
        <f>SUM('L2.1 (CV) tabs =&gt;:&lt;= L2.1 (CV) tabs'!Q59)</f>
        <v>0</v>
      </c>
      <c r="R59" s="401">
        <f>SUM('L2.1 (CV) tabs =&gt;:&lt;= L2.1 (CV) tabs'!R59)</f>
        <v>0</v>
      </c>
      <c r="S59" s="11"/>
      <c r="T59" s="11"/>
      <c r="U59" s="16"/>
    </row>
    <row r="60" spans="2:21" ht="10.35" customHeight="1">
      <c r="B60" s="15"/>
      <c r="C60" s="11"/>
      <c r="D60" s="100"/>
      <c r="E60" s="41"/>
      <c r="F60" s="228" t="s">
        <v>23</v>
      </c>
      <c r="H60" s="401">
        <f>SUM('L2.1 (CV) tabs =&gt;:&lt;= L2.1 (CV) tabs'!H60)</f>
        <v>0</v>
      </c>
      <c r="I60" s="401">
        <f>SUM('L2.1 (CV) tabs =&gt;:&lt;= L2.1 (CV) tabs'!I60)</f>
        <v>0</v>
      </c>
      <c r="J60" s="402" t="s">
        <v>66</v>
      </c>
      <c r="K60" s="401">
        <f>SUM('L2.1 (CV) tabs =&gt;:&lt;= L2.1 (CV) tabs'!K60)</f>
        <v>0</v>
      </c>
      <c r="L60" s="401">
        <f>SUM('L2.1 (CV) tabs =&gt;:&lt;= L2.1 (CV) tabs'!L60)</f>
        <v>0</v>
      </c>
      <c r="M60" s="137"/>
      <c r="N60" s="11"/>
      <c r="O60" s="137"/>
      <c r="P60" s="401">
        <f>SUM('L2.1 (CV) tabs =&gt;:&lt;= L2.1 (CV) tabs'!P60)</f>
        <v>0</v>
      </c>
      <c r="Q60" s="401">
        <f>SUM('L2.1 (CV) tabs =&gt;:&lt;= L2.1 (CV) tabs'!Q60)</f>
        <v>0</v>
      </c>
      <c r="R60" s="401">
        <f>SUM('L2.1 (CV) tabs =&gt;:&lt;= L2.1 (CV) tabs'!R60)</f>
        <v>0</v>
      </c>
      <c r="S60" s="11"/>
      <c r="T60" s="11"/>
      <c r="U60" s="16"/>
    </row>
    <row r="61" spans="2:21" ht="10.35" customHeight="1">
      <c r="B61" s="15"/>
      <c r="C61" s="11"/>
      <c r="D61" s="100"/>
      <c r="E61" s="41"/>
      <c r="F61" s="228" t="s">
        <v>57</v>
      </c>
      <c r="H61" s="401">
        <f>SUM('L2.1 (CV) tabs =&gt;:&lt;= L2.1 (CV) tabs'!H61)</f>
        <v>0</v>
      </c>
      <c r="I61" s="401">
        <f>SUM('L2.1 (CV) tabs =&gt;:&lt;= L2.1 (CV) tabs'!I61)</f>
        <v>0</v>
      </c>
      <c r="J61" s="402" t="s">
        <v>66</v>
      </c>
      <c r="K61" s="401">
        <f>SUM('L2.1 (CV) tabs =&gt;:&lt;= L2.1 (CV) tabs'!K61)</f>
        <v>0</v>
      </c>
      <c r="L61" s="401">
        <f>SUM('L2.1 (CV) tabs =&gt;:&lt;= L2.1 (CV) tabs'!L61)</f>
        <v>0</v>
      </c>
      <c r="M61" s="137"/>
      <c r="N61" s="11"/>
      <c r="O61" s="137"/>
      <c r="P61" s="401">
        <f>SUM('L2.1 (CV) tabs =&gt;:&lt;= L2.1 (CV) tabs'!P61)</f>
        <v>0</v>
      </c>
      <c r="Q61" s="401">
        <f>SUM('L2.1 (CV) tabs =&gt;:&lt;= L2.1 (CV) tabs'!Q61)</f>
        <v>0</v>
      </c>
      <c r="R61" s="401">
        <f>SUM('L2.1 (CV) tabs =&gt;:&lt;= L2.1 (CV) tabs'!R61)</f>
        <v>0</v>
      </c>
      <c r="S61" s="11"/>
      <c r="T61" s="11"/>
      <c r="U61" s="16"/>
    </row>
    <row r="62" spans="2:21" ht="10.35" customHeight="1">
      <c r="B62" s="15"/>
      <c r="C62" s="11"/>
      <c r="D62" s="100"/>
      <c r="E62" s="41"/>
      <c r="F62" s="228" t="s">
        <v>32</v>
      </c>
      <c r="H62" s="401">
        <f>SUM('L2.1 (CV) tabs =&gt;:&lt;= L2.1 (CV) tabs'!H62)</f>
        <v>0</v>
      </c>
      <c r="I62" s="401">
        <f>SUM('L2.1 (CV) tabs =&gt;:&lt;= L2.1 (CV) tabs'!I62)</f>
        <v>0</v>
      </c>
      <c r="J62" s="402" t="s">
        <v>66</v>
      </c>
      <c r="K62" s="401">
        <f>SUM('L2.1 (CV) tabs =&gt;:&lt;= L2.1 (CV) tabs'!K62)</f>
        <v>0</v>
      </c>
      <c r="L62" s="401">
        <f>SUM('L2.1 (CV) tabs =&gt;:&lt;= L2.1 (CV) tabs'!L62)</f>
        <v>0</v>
      </c>
      <c r="M62" s="137"/>
      <c r="N62" s="11"/>
      <c r="O62" s="137"/>
      <c r="P62" s="401">
        <f>SUM('L2.1 (CV) tabs =&gt;:&lt;= L2.1 (CV) tabs'!P62)</f>
        <v>0</v>
      </c>
      <c r="Q62" s="401">
        <f>SUM('L2.1 (CV) tabs =&gt;:&lt;= L2.1 (CV) tabs'!Q62)</f>
        <v>0</v>
      </c>
      <c r="R62" s="401">
        <f>SUM('L2.1 (CV) tabs =&gt;:&lt;= L2.1 (CV) tabs'!R62)</f>
        <v>0</v>
      </c>
      <c r="S62" s="11"/>
      <c r="T62" s="11"/>
      <c r="U62" s="16"/>
    </row>
    <row r="63" spans="2:21" ht="10.35" customHeight="1">
      <c r="B63" s="15"/>
      <c r="C63" s="11"/>
      <c r="D63" s="100"/>
      <c r="E63" s="41"/>
      <c r="F63" s="227" t="s">
        <v>8</v>
      </c>
      <c r="H63" s="401">
        <f>SUM('L2.1 (CV) tabs =&gt;:&lt;= L2.1 (CV) tabs'!H63)</f>
        <v>0</v>
      </c>
      <c r="I63" s="401">
        <f>SUM('L2.1 (CV) tabs =&gt;:&lt;= L2.1 (CV) tabs'!I63)</f>
        <v>0</v>
      </c>
      <c r="J63" s="401">
        <f>SUM('L2.1 (CV) tabs =&gt;:&lt;= L2.1 (CV) tabs'!J63)</f>
        <v>0</v>
      </c>
      <c r="K63" s="401">
        <f>SUM('L2.1 (CV) tabs =&gt;:&lt;= L2.1 (CV) tabs'!K63)</f>
        <v>0</v>
      </c>
      <c r="L63" s="401">
        <f>SUM('L2.1 (CV) tabs =&gt;:&lt;= L2.1 (CV) tabs'!L63)</f>
        <v>0</v>
      </c>
      <c r="M63" s="137"/>
      <c r="N63" s="11"/>
      <c r="O63" s="137"/>
      <c r="P63" s="401">
        <f>SUM('L2.1 (CV) tabs =&gt;:&lt;= L2.1 (CV) tabs'!P63)</f>
        <v>0</v>
      </c>
      <c r="Q63" s="401">
        <f>SUM('L2.1 (CV) tabs =&gt;:&lt;= L2.1 (CV) tabs'!Q63)</f>
        <v>0</v>
      </c>
      <c r="R63" s="401">
        <f>SUM('L2.1 (CV) tabs =&gt;:&lt;= L2.1 (CV) tabs'!R63)</f>
        <v>0</v>
      </c>
      <c r="S63" s="11"/>
      <c r="T63" s="11"/>
      <c r="U63" s="16"/>
    </row>
    <row r="64" spans="2:21" ht="10.35" customHeight="1">
      <c r="B64" s="15"/>
      <c r="C64" s="11"/>
      <c r="D64" s="100"/>
      <c r="E64" s="160" t="s">
        <v>15</v>
      </c>
      <c r="F64" s="42"/>
      <c r="H64" s="139"/>
      <c r="I64" s="139"/>
      <c r="J64" s="139"/>
      <c r="K64" s="139"/>
      <c r="L64" s="139"/>
      <c r="M64" s="137"/>
      <c r="N64" s="11"/>
      <c r="O64" s="137"/>
      <c r="P64" s="139"/>
      <c r="Q64" s="139"/>
      <c r="R64" s="139"/>
      <c r="S64" s="11"/>
      <c r="T64" s="11"/>
      <c r="U64" s="16"/>
    </row>
    <row r="65" spans="2:21" ht="10.35" customHeight="1">
      <c r="B65" s="15"/>
      <c r="C65" s="11"/>
      <c r="D65" s="100"/>
      <c r="E65" s="160"/>
      <c r="F65" s="42" t="s">
        <v>360</v>
      </c>
      <c r="H65" s="139"/>
      <c r="I65" s="139"/>
      <c r="J65" s="139"/>
      <c r="K65" s="139"/>
      <c r="L65" s="139"/>
      <c r="M65" s="137"/>
      <c r="N65" s="11"/>
      <c r="O65" s="137"/>
      <c r="P65" s="139"/>
      <c r="Q65" s="139"/>
      <c r="R65" s="139"/>
      <c r="S65" s="11"/>
      <c r="T65" s="11"/>
      <c r="U65" s="16"/>
    </row>
    <row r="66" spans="2:21" ht="10.35" customHeight="1">
      <c r="B66" s="15"/>
      <c r="C66" s="11"/>
      <c r="D66" s="100"/>
      <c r="E66" s="160"/>
      <c r="F66" s="227" t="s">
        <v>16</v>
      </c>
      <c r="H66" s="171">
        <f>SUM('L2.1 (CV) tabs =&gt;:&lt;= L2.1 (CV) tabs'!H66)</f>
        <v>0</v>
      </c>
      <c r="I66" s="171">
        <f>SUM('L2.1 (CV) tabs =&gt;:&lt;= L2.1 (CV) tabs'!I66)</f>
        <v>0</v>
      </c>
      <c r="J66" s="171">
        <f>SUM('L2.1 (CV) tabs =&gt;:&lt;= L2.1 (CV) tabs'!J66)</f>
        <v>0</v>
      </c>
      <c r="K66" s="171">
        <f>SUM('L2.1 (CV) tabs =&gt;:&lt;= L2.1 (CV) tabs'!K66)</f>
        <v>0</v>
      </c>
      <c r="L66" s="171">
        <f>SUM('L2.1 (CV) tabs =&gt;:&lt;= L2.1 (CV) tabs'!L66)</f>
        <v>0</v>
      </c>
      <c r="M66" s="137"/>
      <c r="N66" s="11"/>
      <c r="O66" s="137"/>
      <c r="P66" s="171">
        <f>SUM('L2.1 (CV) tabs =&gt;:&lt;= L2.1 (CV) tabs'!P66)</f>
        <v>0</v>
      </c>
      <c r="Q66" s="171">
        <f>SUM('L2.1 (CV) tabs =&gt;:&lt;= L2.1 (CV) tabs'!Q66)</f>
        <v>0</v>
      </c>
      <c r="R66" s="171">
        <f>SUM('L2.1 (CV) tabs =&gt;:&lt;= L2.1 (CV) tabs'!R66)</f>
        <v>0</v>
      </c>
      <c r="S66" s="11"/>
      <c r="T66" s="11"/>
      <c r="U66" s="16"/>
    </row>
    <row r="67" spans="2:21" ht="10.35" customHeight="1">
      <c r="B67" s="15"/>
      <c r="C67" s="11"/>
      <c r="D67" s="100"/>
      <c r="E67" s="41"/>
      <c r="F67" s="227" t="s">
        <v>17</v>
      </c>
      <c r="H67" s="401">
        <f>SUM('L2.1 (CV) tabs =&gt;:&lt;= L2.1 (CV) tabs'!H67)</f>
        <v>0</v>
      </c>
      <c r="I67" s="401">
        <f>SUM('L2.1 (CV) tabs =&gt;:&lt;= L2.1 (CV) tabs'!I67)</f>
        <v>0</v>
      </c>
      <c r="J67" s="401">
        <f>SUM('L2.1 (CV) tabs =&gt;:&lt;= L2.1 (CV) tabs'!J67)</f>
        <v>0</v>
      </c>
      <c r="K67" s="401">
        <f>SUM('L2.1 (CV) tabs =&gt;:&lt;= L2.1 (CV) tabs'!K67)</f>
        <v>0</v>
      </c>
      <c r="L67" s="401">
        <f>SUM('L2.1 (CV) tabs =&gt;:&lt;= L2.1 (CV) tabs'!L67)</f>
        <v>0</v>
      </c>
      <c r="M67" s="137"/>
      <c r="N67" s="11"/>
      <c r="O67" s="137"/>
      <c r="P67" s="401">
        <f>SUM('L2.1 (CV) tabs =&gt;:&lt;= L2.1 (CV) tabs'!P67)</f>
        <v>0</v>
      </c>
      <c r="Q67" s="401">
        <f>SUM('L2.1 (CV) tabs =&gt;:&lt;= L2.1 (CV) tabs'!Q67)</f>
        <v>0</v>
      </c>
      <c r="R67" s="401">
        <f>SUM('L2.1 (CV) tabs =&gt;:&lt;= L2.1 (CV) tabs'!R67)</f>
        <v>0</v>
      </c>
      <c r="S67" s="11"/>
      <c r="T67" s="11"/>
      <c r="U67" s="16"/>
    </row>
    <row r="68" spans="2:21" ht="10.35" customHeight="1">
      <c r="B68" s="15"/>
      <c r="C68" s="11"/>
      <c r="D68" s="100"/>
      <c r="E68" s="41"/>
      <c r="F68" s="227" t="s">
        <v>8</v>
      </c>
      <c r="H68" s="401">
        <f>SUM('L2.1 (CV) tabs =&gt;:&lt;= L2.1 (CV) tabs'!H68)</f>
        <v>0</v>
      </c>
      <c r="I68" s="401">
        <f>SUM('L2.1 (CV) tabs =&gt;:&lt;= L2.1 (CV) tabs'!I68)</f>
        <v>0</v>
      </c>
      <c r="J68" s="401">
        <f>SUM('L2.1 (CV) tabs =&gt;:&lt;= L2.1 (CV) tabs'!J68)</f>
        <v>0</v>
      </c>
      <c r="K68" s="401">
        <f>SUM('L2.1 (CV) tabs =&gt;:&lt;= L2.1 (CV) tabs'!K68)</f>
        <v>0</v>
      </c>
      <c r="L68" s="401">
        <f>SUM('L2.1 (CV) tabs =&gt;:&lt;= L2.1 (CV) tabs'!L68)</f>
        <v>0</v>
      </c>
      <c r="M68" s="137"/>
      <c r="N68" s="11"/>
      <c r="O68" s="137"/>
      <c r="P68" s="401">
        <f>SUM('L2.1 (CV) tabs =&gt;:&lt;= L2.1 (CV) tabs'!P68)</f>
        <v>0</v>
      </c>
      <c r="Q68" s="401">
        <f>SUM('L2.1 (CV) tabs =&gt;:&lt;= L2.1 (CV) tabs'!Q68)</f>
        <v>0</v>
      </c>
      <c r="R68" s="401">
        <f>SUM('L2.1 (CV) tabs =&gt;:&lt;= L2.1 (CV) tabs'!R68)</f>
        <v>0</v>
      </c>
      <c r="S68" s="11"/>
      <c r="T68" s="11"/>
      <c r="U68" s="16"/>
    </row>
    <row r="69" spans="2:21" ht="10.35" customHeight="1">
      <c r="B69" s="15"/>
      <c r="C69" s="11"/>
      <c r="D69" s="100"/>
      <c r="E69" s="11"/>
      <c r="F69" s="227"/>
      <c r="H69" s="138"/>
      <c r="I69" s="138"/>
      <c r="J69" s="138"/>
      <c r="K69" s="138"/>
      <c r="L69" s="138"/>
      <c r="M69" s="137"/>
      <c r="N69" s="11"/>
      <c r="O69" s="137"/>
      <c r="P69" s="138"/>
      <c r="Q69" s="138"/>
      <c r="R69" s="138"/>
      <c r="S69" s="11"/>
      <c r="T69" s="11"/>
      <c r="U69" s="16"/>
    </row>
    <row r="70" spans="2:21" ht="10.35" customHeight="1">
      <c r="B70" s="15"/>
      <c r="C70" s="11"/>
      <c r="D70" s="100"/>
      <c r="E70" s="11"/>
      <c r="F70" s="229" t="s">
        <v>361</v>
      </c>
      <c r="H70" s="138"/>
      <c r="I70" s="138"/>
      <c r="J70" s="138"/>
      <c r="K70" s="138"/>
      <c r="L70" s="138"/>
      <c r="M70" s="137"/>
      <c r="N70" s="11"/>
      <c r="O70" s="137"/>
      <c r="P70" s="138"/>
      <c r="Q70" s="138"/>
      <c r="R70" s="138"/>
      <c r="S70" s="11"/>
      <c r="T70" s="11"/>
      <c r="U70" s="16"/>
    </row>
    <row r="71" spans="2:21" ht="10.35" customHeight="1">
      <c r="B71" s="15"/>
      <c r="C71" s="11"/>
      <c r="D71" s="100"/>
      <c r="E71" s="11"/>
      <c r="F71" s="227" t="s">
        <v>16</v>
      </c>
      <c r="H71" s="171">
        <f>SUM('L2.1 (CV) tabs =&gt;:&lt;= L2.1 (CV) tabs'!H71)</f>
        <v>0</v>
      </c>
      <c r="I71" s="171">
        <f>SUM('L2.1 (CV) tabs =&gt;:&lt;= L2.1 (CV) tabs'!I71)</f>
        <v>0</v>
      </c>
      <c r="J71" s="171">
        <f>SUM('L2.1 (CV) tabs =&gt;:&lt;= L2.1 (CV) tabs'!J71)</f>
        <v>0</v>
      </c>
      <c r="K71" s="171">
        <f>SUM('L2.1 (CV) tabs =&gt;:&lt;= L2.1 (CV) tabs'!K71)</f>
        <v>0</v>
      </c>
      <c r="L71" s="171">
        <f>SUM('L2.1 (CV) tabs =&gt;:&lt;= L2.1 (CV) tabs'!L71)</f>
        <v>0</v>
      </c>
      <c r="M71" s="137"/>
      <c r="N71" s="11"/>
      <c r="O71" s="137"/>
      <c r="P71" s="171">
        <f>SUM('L2.1 (CV) tabs =&gt;:&lt;= L2.1 (CV) tabs'!P71)</f>
        <v>0</v>
      </c>
      <c r="Q71" s="171">
        <f>SUM('L2.1 (CV) tabs =&gt;:&lt;= L2.1 (CV) tabs'!Q71)</f>
        <v>0</v>
      </c>
      <c r="R71" s="171">
        <f>SUM('L2.1 (CV) tabs =&gt;:&lt;= L2.1 (CV) tabs'!R71)</f>
        <v>0</v>
      </c>
      <c r="S71" s="11"/>
      <c r="T71" s="11"/>
      <c r="U71" s="16"/>
    </row>
    <row r="72" spans="2:21" ht="10.35" customHeight="1">
      <c r="B72" s="15"/>
      <c r="C72" s="11"/>
      <c r="D72" s="100"/>
      <c r="E72" s="11"/>
      <c r="F72" s="227" t="s">
        <v>17</v>
      </c>
      <c r="H72" s="401">
        <f>SUM('L2.1 (CV) tabs =&gt;:&lt;= L2.1 (CV) tabs'!H72)</f>
        <v>0</v>
      </c>
      <c r="I72" s="401">
        <f>SUM('L2.1 (CV) tabs =&gt;:&lt;= L2.1 (CV) tabs'!I72)</f>
        <v>0</v>
      </c>
      <c r="J72" s="401">
        <f>SUM('L2.1 (CV) tabs =&gt;:&lt;= L2.1 (CV) tabs'!J72)</f>
        <v>0</v>
      </c>
      <c r="K72" s="401">
        <f>SUM('L2.1 (CV) tabs =&gt;:&lt;= L2.1 (CV) tabs'!K72)</f>
        <v>0</v>
      </c>
      <c r="L72" s="401">
        <f>SUM('L2.1 (CV) tabs =&gt;:&lt;= L2.1 (CV) tabs'!L72)</f>
        <v>0</v>
      </c>
      <c r="M72" s="137"/>
      <c r="N72" s="11"/>
      <c r="O72" s="137"/>
      <c r="P72" s="401">
        <f>SUM('L2.1 (CV) tabs =&gt;:&lt;= L2.1 (CV) tabs'!P72)</f>
        <v>0</v>
      </c>
      <c r="Q72" s="401">
        <f>SUM('L2.1 (CV) tabs =&gt;:&lt;= L2.1 (CV) tabs'!Q72)</f>
        <v>0</v>
      </c>
      <c r="R72" s="401">
        <f>SUM('L2.1 (CV) tabs =&gt;:&lt;= L2.1 (CV) tabs'!R72)</f>
        <v>0</v>
      </c>
      <c r="S72" s="11"/>
      <c r="T72" s="11"/>
      <c r="U72" s="16"/>
    </row>
    <row r="73" spans="2:21" ht="10.35" customHeight="1">
      <c r="B73" s="15"/>
      <c r="C73" s="11"/>
      <c r="D73" s="100"/>
      <c r="E73" s="11"/>
      <c r="F73" s="227" t="s">
        <v>8</v>
      </c>
      <c r="H73" s="401">
        <f>SUM('L2.1 (CV) tabs =&gt;:&lt;= L2.1 (CV) tabs'!H73)</f>
        <v>0</v>
      </c>
      <c r="I73" s="401">
        <f>SUM('L2.1 (CV) tabs =&gt;:&lt;= L2.1 (CV) tabs'!I73)</f>
        <v>0</v>
      </c>
      <c r="J73" s="401">
        <f>SUM('L2.1 (CV) tabs =&gt;:&lt;= L2.1 (CV) tabs'!J73)</f>
        <v>0</v>
      </c>
      <c r="K73" s="401">
        <f>SUM('L2.1 (CV) tabs =&gt;:&lt;= L2.1 (CV) tabs'!K73)</f>
        <v>0</v>
      </c>
      <c r="L73" s="401">
        <f>SUM('L2.1 (CV) tabs =&gt;:&lt;= L2.1 (CV) tabs'!L73)</f>
        <v>0</v>
      </c>
      <c r="M73" s="137"/>
      <c r="N73" s="11"/>
      <c r="O73" s="137"/>
      <c r="P73" s="401">
        <f>SUM('L2.1 (CV) tabs =&gt;:&lt;= L2.1 (CV) tabs'!P73)</f>
        <v>0</v>
      </c>
      <c r="Q73" s="401">
        <f>SUM('L2.1 (CV) tabs =&gt;:&lt;= L2.1 (CV) tabs'!Q73)</f>
        <v>0</v>
      </c>
      <c r="R73" s="401">
        <f>SUM('L2.1 (CV) tabs =&gt;:&lt;= L2.1 (CV) tabs'!R73)</f>
        <v>0</v>
      </c>
      <c r="S73" s="11"/>
      <c r="T73" s="11"/>
      <c r="U73" s="16"/>
    </row>
    <row r="74" spans="2:21" ht="10.35" customHeight="1">
      <c r="B74" s="15"/>
      <c r="C74" s="11"/>
      <c r="D74" s="161" t="s">
        <v>18</v>
      </c>
      <c r="E74" s="162" t="s">
        <v>19</v>
      </c>
      <c r="F74" s="10"/>
      <c r="H74" s="403">
        <f>SUM('L2.1 (CV) tabs =&gt;:&lt;= L2.1 (CV) tabs'!H74)</f>
        <v>0</v>
      </c>
      <c r="I74" s="403">
        <f>SUM('L2.1 (CV) tabs =&gt;:&lt;= L2.1 (CV) tabs'!I74)</f>
        <v>0</v>
      </c>
      <c r="J74" s="455" t="s">
        <v>66</v>
      </c>
      <c r="K74" s="403">
        <f>SUM('L2.1 (CV) tabs =&gt;:&lt;= L2.1 (CV) tabs'!K74)</f>
        <v>0</v>
      </c>
      <c r="L74" s="403">
        <f>SUM('L2.1 (CV) tabs =&gt;:&lt;= L2.1 (CV) tabs'!L74)</f>
        <v>0</v>
      </c>
      <c r="M74" s="137"/>
      <c r="N74" s="11"/>
      <c r="O74" s="137"/>
      <c r="P74" s="403">
        <f>SUM('L2.1 (CV) tabs =&gt;:&lt;= L2.1 (CV) tabs'!P74)</f>
        <v>0</v>
      </c>
      <c r="Q74" s="403">
        <f>SUM('L2.1 (CV) tabs =&gt;:&lt;= L2.1 (CV) tabs'!Q74)</f>
        <v>0</v>
      </c>
      <c r="R74" s="403">
        <f>SUM('L2.1 (CV) tabs =&gt;:&lt;= L2.1 (CV) tabs'!R74)</f>
        <v>0</v>
      </c>
      <c r="S74" s="11"/>
      <c r="T74" s="11"/>
      <c r="U74" s="16"/>
    </row>
    <row r="75" spans="2:21" ht="10.35" customHeight="1">
      <c r="B75" s="15"/>
      <c r="C75" s="11"/>
      <c r="D75" s="163" t="s">
        <v>20</v>
      </c>
      <c r="E75" s="164" t="s">
        <v>21</v>
      </c>
      <c r="F75" s="40"/>
      <c r="H75" s="141"/>
      <c r="I75" s="141"/>
      <c r="J75" s="141"/>
      <c r="K75" s="141"/>
      <c r="L75" s="141"/>
      <c r="M75" s="137"/>
      <c r="N75" s="11"/>
      <c r="O75" s="137"/>
      <c r="P75" s="141"/>
      <c r="Q75" s="141"/>
      <c r="R75" s="141"/>
      <c r="S75" s="11"/>
      <c r="T75" s="11"/>
      <c r="U75" s="16"/>
    </row>
    <row r="76" spans="2:21" ht="10.35" customHeight="1">
      <c r="B76" s="15"/>
      <c r="C76" s="11"/>
      <c r="D76" s="100"/>
      <c r="E76" s="11"/>
      <c r="F76" s="42" t="s">
        <v>22</v>
      </c>
      <c r="H76" s="401">
        <f>SUM('L2.1 (CV) tabs =&gt;:&lt;= L2.1 (CV) tabs'!H76)</f>
        <v>0</v>
      </c>
      <c r="I76" s="401">
        <f>SUM('L2.1 (CV) tabs =&gt;:&lt;= L2.1 (CV) tabs'!I76)</f>
        <v>0</v>
      </c>
      <c r="J76" s="402" t="s">
        <v>66</v>
      </c>
      <c r="K76" s="401">
        <f>SUM('L2.1 (CV) tabs =&gt;:&lt;= L2.1 (CV) tabs'!K76)</f>
        <v>0</v>
      </c>
      <c r="L76" s="401">
        <f>SUM('L2.1 (CV) tabs =&gt;:&lt;= L2.1 (CV) tabs'!L76)</f>
        <v>0</v>
      </c>
      <c r="M76" s="137"/>
      <c r="N76" s="11"/>
      <c r="O76" s="137"/>
      <c r="P76" s="401">
        <f>SUM('L2.1 (CV) tabs =&gt;:&lt;= L2.1 (CV) tabs'!P76)</f>
        <v>0</v>
      </c>
      <c r="Q76" s="401">
        <f>SUM('L2.1 (CV) tabs =&gt;:&lt;= L2.1 (CV) tabs'!Q76)</f>
        <v>0</v>
      </c>
      <c r="R76" s="401">
        <f>SUM('L2.1 (CV) tabs =&gt;:&lt;= L2.1 (CV) tabs'!R76)</f>
        <v>0</v>
      </c>
      <c r="S76" s="11"/>
      <c r="T76" s="11"/>
      <c r="U76" s="16"/>
    </row>
    <row r="77" spans="2:21" ht="10.35" customHeight="1">
      <c r="B77" s="15"/>
      <c r="C77" s="11"/>
      <c r="D77" s="100"/>
      <c r="E77" s="11"/>
      <c r="F77" s="42" t="s">
        <v>23</v>
      </c>
      <c r="H77" s="401">
        <f>SUM('L2.1 (CV) tabs =&gt;:&lt;= L2.1 (CV) tabs'!H77)</f>
        <v>0</v>
      </c>
      <c r="I77" s="401">
        <f>SUM('L2.1 (CV) tabs =&gt;:&lt;= L2.1 (CV) tabs'!I77)</f>
        <v>0</v>
      </c>
      <c r="J77" s="402" t="s">
        <v>66</v>
      </c>
      <c r="K77" s="401">
        <f>SUM('L2.1 (CV) tabs =&gt;:&lt;= L2.1 (CV) tabs'!K77)</f>
        <v>0</v>
      </c>
      <c r="L77" s="401">
        <f>SUM('L2.1 (CV) tabs =&gt;:&lt;= L2.1 (CV) tabs'!L77)</f>
        <v>0</v>
      </c>
      <c r="M77" s="137"/>
      <c r="N77" s="11"/>
      <c r="O77" s="137"/>
      <c r="P77" s="401">
        <f>SUM('L2.1 (CV) tabs =&gt;:&lt;= L2.1 (CV) tabs'!P77)</f>
        <v>0</v>
      </c>
      <c r="Q77" s="401">
        <f>SUM('L2.1 (CV) tabs =&gt;:&lt;= L2.1 (CV) tabs'!Q77)</f>
        <v>0</v>
      </c>
      <c r="R77" s="401">
        <f>SUM('L2.1 (CV) tabs =&gt;:&lt;= L2.1 (CV) tabs'!R77)</f>
        <v>0</v>
      </c>
      <c r="S77" s="11"/>
      <c r="T77" s="11"/>
      <c r="U77" s="16"/>
    </row>
    <row r="78" spans="2:21" ht="10.35" customHeight="1">
      <c r="B78" s="15"/>
      <c r="C78" s="11"/>
      <c r="D78" s="100"/>
      <c r="E78" s="11"/>
      <c r="F78" s="42" t="s">
        <v>57</v>
      </c>
      <c r="H78" s="401">
        <f>SUM('L2.1 (CV) tabs =&gt;:&lt;= L2.1 (CV) tabs'!H78)</f>
        <v>0</v>
      </c>
      <c r="I78" s="401">
        <f>SUM('L2.1 (CV) tabs =&gt;:&lt;= L2.1 (CV) tabs'!I78)</f>
        <v>0</v>
      </c>
      <c r="J78" s="402" t="s">
        <v>66</v>
      </c>
      <c r="K78" s="401">
        <f>SUM('L2.1 (CV) tabs =&gt;:&lt;= L2.1 (CV) tabs'!K78)</f>
        <v>0</v>
      </c>
      <c r="L78" s="401">
        <f>SUM('L2.1 (CV) tabs =&gt;:&lt;= L2.1 (CV) tabs'!L78)</f>
        <v>0</v>
      </c>
      <c r="M78" s="137"/>
      <c r="N78" s="11"/>
      <c r="O78" s="137"/>
      <c r="P78" s="401">
        <f>SUM('L2.1 (CV) tabs =&gt;:&lt;= L2.1 (CV) tabs'!P78)</f>
        <v>0</v>
      </c>
      <c r="Q78" s="401">
        <f>SUM('L2.1 (CV) tabs =&gt;:&lt;= L2.1 (CV) tabs'!Q78)</f>
        <v>0</v>
      </c>
      <c r="R78" s="401">
        <f>SUM('L2.1 (CV) tabs =&gt;:&lt;= L2.1 (CV) tabs'!R78)</f>
        <v>0</v>
      </c>
      <c r="S78" s="11"/>
      <c r="T78" s="11"/>
      <c r="U78" s="16"/>
    </row>
    <row r="79" spans="2:21" ht="10.35" customHeight="1">
      <c r="B79" s="15"/>
      <c r="C79" s="11"/>
      <c r="D79" s="100"/>
      <c r="E79" s="11"/>
      <c r="F79" s="42" t="s">
        <v>32</v>
      </c>
      <c r="H79" s="401">
        <f>SUM('L2.1 (CV) tabs =&gt;:&lt;= L2.1 (CV) tabs'!H79)</f>
        <v>0</v>
      </c>
      <c r="I79" s="401">
        <f>SUM('L2.1 (CV) tabs =&gt;:&lt;= L2.1 (CV) tabs'!I79)</f>
        <v>0</v>
      </c>
      <c r="J79" s="402" t="s">
        <v>66</v>
      </c>
      <c r="K79" s="401">
        <f>SUM('L2.1 (CV) tabs =&gt;:&lt;= L2.1 (CV) tabs'!K79)</f>
        <v>0</v>
      </c>
      <c r="L79" s="401">
        <f>SUM('L2.1 (CV) tabs =&gt;:&lt;= L2.1 (CV) tabs'!L79)</f>
        <v>0</v>
      </c>
      <c r="M79" s="137"/>
      <c r="N79" s="11"/>
      <c r="O79" s="137"/>
      <c r="P79" s="401">
        <f>SUM('L2.1 (CV) tabs =&gt;:&lt;= L2.1 (CV) tabs'!P79)</f>
        <v>0</v>
      </c>
      <c r="Q79" s="401">
        <f>SUM('L2.1 (CV) tabs =&gt;:&lt;= L2.1 (CV) tabs'!Q79)</f>
        <v>0</v>
      </c>
      <c r="R79" s="401">
        <f>SUM('L2.1 (CV) tabs =&gt;:&lt;= L2.1 (CV) tabs'!R79)</f>
        <v>0</v>
      </c>
      <c r="S79" s="11"/>
      <c r="T79" s="11"/>
      <c r="U79" s="16"/>
    </row>
    <row r="80" spans="2:21" ht="10.35" customHeight="1">
      <c r="B80" s="15"/>
      <c r="C80" s="11"/>
      <c r="D80" s="100"/>
      <c r="E80" s="11"/>
      <c r="F80" s="42" t="s">
        <v>8</v>
      </c>
      <c r="H80" s="401">
        <f>SUM('L2.1 (CV) tabs =&gt;:&lt;= L2.1 (CV) tabs'!H80)</f>
        <v>0</v>
      </c>
      <c r="I80" s="401">
        <f>SUM('L2.1 (CV) tabs =&gt;:&lt;= L2.1 (CV) tabs'!I80)</f>
        <v>0</v>
      </c>
      <c r="J80" s="402" t="s">
        <v>66</v>
      </c>
      <c r="K80" s="401">
        <f>SUM('L2.1 (CV) tabs =&gt;:&lt;= L2.1 (CV) tabs'!K80)</f>
        <v>0</v>
      </c>
      <c r="L80" s="401">
        <f>SUM('L2.1 (CV) tabs =&gt;:&lt;= L2.1 (CV) tabs'!L80)</f>
        <v>0</v>
      </c>
      <c r="M80" s="137"/>
      <c r="N80" s="11"/>
      <c r="O80" s="137"/>
      <c r="P80" s="401">
        <f>SUM('L2.1 (CV) tabs =&gt;:&lt;= L2.1 (CV) tabs'!P80)</f>
        <v>0</v>
      </c>
      <c r="Q80" s="401">
        <f>SUM('L2.1 (CV) tabs =&gt;:&lt;= L2.1 (CV) tabs'!Q80)</f>
        <v>0</v>
      </c>
      <c r="R80" s="401">
        <f>SUM('L2.1 (CV) tabs =&gt;:&lt;= L2.1 (CV) tabs'!R80)</f>
        <v>0</v>
      </c>
      <c r="S80" s="11"/>
      <c r="T80" s="11"/>
      <c r="U80" s="16"/>
    </row>
    <row r="81" spans="2:21" ht="10.35" customHeight="1">
      <c r="B81" s="15"/>
      <c r="C81" s="11"/>
      <c r="D81" s="161" t="s">
        <v>24</v>
      </c>
      <c r="E81" s="162" t="s">
        <v>25</v>
      </c>
      <c r="F81" s="10"/>
      <c r="H81" s="403">
        <f>SUM('L2.1 (CV) tabs =&gt;:&lt;= L2.1 (CV) tabs'!H81)</f>
        <v>0</v>
      </c>
      <c r="I81" s="403">
        <f>SUM('L2.1 (CV) tabs =&gt;:&lt;= L2.1 (CV) tabs'!I81)</f>
        <v>0</v>
      </c>
      <c r="J81" s="455" t="s">
        <v>66</v>
      </c>
      <c r="K81" s="403">
        <f>SUM('L2.1 (CV) tabs =&gt;:&lt;= L2.1 (CV) tabs'!K81)</f>
        <v>0</v>
      </c>
      <c r="L81" s="403">
        <f>SUM('L2.1 (CV) tabs =&gt;:&lt;= L2.1 (CV) tabs'!L81)</f>
        <v>0</v>
      </c>
      <c r="M81" s="137"/>
      <c r="N81" s="11"/>
      <c r="O81" s="137"/>
      <c r="P81" s="403">
        <f>SUM('L2.1 (CV) tabs =&gt;:&lt;= L2.1 (CV) tabs'!P81)</f>
        <v>0</v>
      </c>
      <c r="Q81" s="403">
        <f>SUM('L2.1 (CV) tabs =&gt;:&lt;= L2.1 (CV) tabs'!Q81)</f>
        <v>0</v>
      </c>
      <c r="R81" s="403">
        <f>SUM('L2.1 (CV) tabs =&gt;:&lt;= L2.1 (CV) tabs'!R81)</f>
        <v>0</v>
      </c>
      <c r="S81" s="11"/>
      <c r="T81" s="11"/>
      <c r="U81" s="16"/>
    </row>
    <row r="82" spans="2:21" ht="10.35" customHeight="1">
      <c r="B82" s="15"/>
      <c r="C82" s="11"/>
      <c r="D82" s="161" t="s">
        <v>26</v>
      </c>
      <c r="E82" s="162" t="s">
        <v>27</v>
      </c>
      <c r="F82" s="10"/>
      <c r="H82" s="403">
        <f>SUM('L2.1 (CV) tabs =&gt;:&lt;= L2.1 (CV) tabs'!H82)</f>
        <v>0</v>
      </c>
      <c r="I82" s="403">
        <f>SUM('L2.1 (CV) tabs =&gt;:&lt;= L2.1 (CV) tabs'!I82)</f>
        <v>0</v>
      </c>
      <c r="J82" s="455" t="s">
        <v>66</v>
      </c>
      <c r="K82" s="403">
        <f>SUM('L2.1 (CV) tabs =&gt;:&lt;= L2.1 (CV) tabs'!K82)</f>
        <v>0</v>
      </c>
      <c r="L82" s="403">
        <f>SUM('L2.1 (CV) tabs =&gt;:&lt;= L2.1 (CV) tabs'!L82)</f>
        <v>0</v>
      </c>
      <c r="M82" s="137"/>
      <c r="N82" s="11"/>
      <c r="O82" s="137"/>
      <c r="P82" s="403">
        <f>SUM('L2.1 (CV) tabs =&gt;:&lt;= L2.1 (CV) tabs'!P82)</f>
        <v>0</v>
      </c>
      <c r="Q82" s="403">
        <f>SUM('L2.1 (CV) tabs =&gt;:&lt;= L2.1 (CV) tabs'!Q82)</f>
        <v>0</v>
      </c>
      <c r="R82" s="403">
        <f>SUM('L2.1 (CV) tabs =&gt;:&lt;= L2.1 (CV) tabs'!R82)</f>
        <v>0</v>
      </c>
      <c r="S82" s="11"/>
      <c r="T82" s="11"/>
      <c r="U82" s="16"/>
    </row>
    <row r="83" spans="2:21" ht="10.35" customHeight="1">
      <c r="B83" s="15"/>
      <c r="C83" s="11"/>
      <c r="D83" s="11"/>
      <c r="E83" s="11"/>
      <c r="F83" s="11"/>
      <c r="H83" s="126"/>
      <c r="I83" s="126"/>
      <c r="J83" s="126"/>
      <c r="K83" s="126"/>
      <c r="L83" s="126"/>
      <c r="N83" s="11"/>
      <c r="P83" s="126"/>
      <c r="Q83" s="126"/>
      <c r="R83" s="126"/>
      <c r="S83" s="11"/>
      <c r="T83" s="11"/>
      <c r="U83" s="16"/>
    </row>
    <row r="84" spans="2:21" ht="10.35" customHeight="1">
      <c r="B84" s="15"/>
      <c r="C84" s="190">
        <v>2</v>
      </c>
      <c r="D84" s="187" t="s">
        <v>300</v>
      </c>
      <c r="E84" s="167"/>
      <c r="F84" s="167"/>
      <c r="G84" s="167"/>
      <c r="H84" s="186"/>
      <c r="I84" s="186"/>
      <c r="J84" s="186"/>
      <c r="K84" s="186"/>
      <c r="L84" s="186"/>
      <c r="M84" s="186"/>
      <c r="N84" s="167"/>
      <c r="O84" s="186"/>
      <c r="P84" s="186"/>
      <c r="Q84" s="186"/>
      <c r="R84" s="186"/>
      <c r="S84" s="167"/>
      <c r="T84" s="167"/>
      <c r="U84" s="16"/>
    </row>
    <row r="85" spans="2:21" ht="10.35" customHeight="1">
      <c r="B85" s="15"/>
      <c r="C85" s="11"/>
      <c r="D85" s="96"/>
      <c r="E85" s="11"/>
      <c r="F85" s="11"/>
      <c r="H85" s="126"/>
      <c r="I85" s="126"/>
      <c r="J85" s="126"/>
      <c r="K85" s="126"/>
      <c r="L85" s="126"/>
      <c r="N85" s="11"/>
      <c r="P85" s="128"/>
      <c r="Q85" s="128"/>
      <c r="R85" s="128"/>
      <c r="S85" s="11"/>
      <c r="T85" s="11"/>
      <c r="U85" s="16"/>
    </row>
    <row r="86" spans="2:21" ht="10.35" customHeight="1">
      <c r="B86" s="15"/>
      <c r="C86" s="11"/>
      <c r="D86" s="96"/>
      <c r="E86" s="11"/>
      <c r="F86" s="11"/>
      <c r="H86" s="184"/>
      <c r="I86" s="335" t="s">
        <v>572</v>
      </c>
      <c r="J86" s="184"/>
      <c r="K86" s="184"/>
      <c r="L86" s="184"/>
      <c r="N86" s="11"/>
      <c r="P86" s="184"/>
      <c r="Q86" s="184"/>
      <c r="R86" s="184"/>
      <c r="S86" s="11"/>
      <c r="T86" s="11"/>
      <c r="U86" s="16"/>
    </row>
    <row r="87" spans="2:21" ht="41.45" customHeight="1">
      <c r="B87" s="15"/>
      <c r="C87" s="11"/>
      <c r="D87" s="155" t="s">
        <v>0</v>
      </c>
      <c r="E87" s="188" t="s">
        <v>11</v>
      </c>
      <c r="F87" s="156"/>
      <c r="G87" s="129"/>
      <c r="H87" s="158" t="s">
        <v>58</v>
      </c>
      <c r="I87" s="335" t="s">
        <v>53</v>
      </c>
      <c r="J87" s="158" t="s">
        <v>69</v>
      </c>
      <c r="K87" s="158" t="s">
        <v>13</v>
      </c>
      <c r="L87" s="158" t="s">
        <v>14</v>
      </c>
      <c r="M87" s="130"/>
      <c r="N87" s="11"/>
      <c r="O87" s="130"/>
      <c r="P87" s="158" t="s">
        <v>402</v>
      </c>
      <c r="Q87" s="158" t="s">
        <v>593</v>
      </c>
      <c r="R87" s="158" t="s">
        <v>594</v>
      </c>
      <c r="S87" s="35"/>
      <c r="T87" s="35"/>
      <c r="U87" s="16"/>
    </row>
    <row r="88" spans="2:21" ht="10.35" customHeight="1">
      <c r="B88" s="15"/>
      <c r="C88" s="11"/>
      <c r="D88" s="100"/>
      <c r="E88" s="41"/>
      <c r="F88" s="42"/>
      <c r="H88" s="135"/>
      <c r="I88" s="169" t="s">
        <v>54</v>
      </c>
      <c r="J88" s="131" t="s">
        <v>54</v>
      </c>
      <c r="K88" s="131" t="s">
        <v>54</v>
      </c>
      <c r="L88" s="131" t="s">
        <v>54</v>
      </c>
      <c r="N88" s="11"/>
      <c r="P88" s="135"/>
      <c r="Q88" s="131" t="s">
        <v>54</v>
      </c>
      <c r="R88" s="131" t="s">
        <v>54</v>
      </c>
      <c r="S88" s="11"/>
      <c r="T88" s="11"/>
      <c r="U88" s="16"/>
    </row>
    <row r="89" spans="2:21" ht="10.35" customHeight="1">
      <c r="B89" s="15"/>
      <c r="C89" s="11"/>
      <c r="D89" s="159" t="s">
        <v>28</v>
      </c>
      <c r="E89" s="160" t="s">
        <v>2</v>
      </c>
      <c r="F89" s="42"/>
      <c r="H89" s="135"/>
      <c r="I89" s="170"/>
      <c r="J89" s="132"/>
      <c r="K89" s="132"/>
      <c r="L89" s="132"/>
      <c r="N89" s="11"/>
      <c r="P89" s="135"/>
      <c r="Q89" s="132"/>
      <c r="R89" s="132"/>
      <c r="S89" s="11"/>
      <c r="T89" s="11"/>
      <c r="U89" s="16"/>
    </row>
    <row r="90" spans="2:21" ht="10.35" customHeight="1">
      <c r="B90" s="15"/>
      <c r="C90" s="11"/>
      <c r="D90" s="100"/>
      <c r="E90" s="41"/>
      <c r="F90" s="133" t="s">
        <v>3</v>
      </c>
      <c r="H90" s="135"/>
      <c r="I90" s="135"/>
      <c r="J90" s="135"/>
      <c r="K90" s="135"/>
      <c r="L90" s="135"/>
      <c r="N90" s="11"/>
      <c r="P90" s="135"/>
      <c r="Q90" s="135"/>
      <c r="R90" s="135"/>
      <c r="S90" s="11"/>
      <c r="T90" s="11"/>
      <c r="U90" s="16"/>
    </row>
    <row r="91" spans="2:21" ht="10.35" customHeight="1">
      <c r="B91" s="15"/>
      <c r="C91" s="11"/>
      <c r="D91" s="100"/>
      <c r="E91" s="41"/>
      <c r="F91" s="42" t="s">
        <v>4</v>
      </c>
      <c r="G91" s="134"/>
      <c r="H91" s="401">
        <f>SUM('L2.1 (CV) tabs =&gt;:&lt;= L2.1 (CV) tabs'!H91)</f>
        <v>0</v>
      </c>
      <c r="I91" s="401">
        <f>SUM('L2.1 (CV) tabs =&gt;:&lt;= L2.1 (CV) tabs'!I91)</f>
        <v>0</v>
      </c>
      <c r="J91" s="401">
        <f>SUM('L2.1 (CV) tabs =&gt;:&lt;= L2.1 (CV) tabs'!J91)</f>
        <v>0</v>
      </c>
      <c r="K91" s="401">
        <f>SUM('L2.1 (CV) tabs =&gt;:&lt;= L2.1 (CV) tabs'!K91)</f>
        <v>0</v>
      </c>
      <c r="L91" s="401">
        <f>SUM('L2.1 (CV) tabs =&gt;:&lt;= L2.1 (CV) tabs'!L91)</f>
        <v>0</v>
      </c>
      <c r="M91" s="137"/>
      <c r="N91" s="11"/>
      <c r="O91" s="137"/>
      <c r="P91" s="401">
        <f>SUM('L2.1 (CV) tabs =&gt;:&lt;= L2.1 (CV) tabs'!P91)</f>
        <v>0</v>
      </c>
      <c r="Q91" s="401">
        <f>SUM('L2.1 (CV) tabs =&gt;:&lt;= L2.1 (CV) tabs'!Q91)</f>
        <v>0</v>
      </c>
      <c r="R91" s="401">
        <f>SUM('L2.1 (CV) tabs =&gt;:&lt;= L2.1 (CV) tabs'!R91)</f>
        <v>0</v>
      </c>
      <c r="S91" s="11"/>
      <c r="T91" s="11"/>
      <c r="U91" s="16"/>
    </row>
    <row r="92" spans="2:21" ht="10.35" customHeight="1">
      <c r="B92" s="15"/>
      <c r="C92" s="11"/>
      <c r="D92" s="100"/>
      <c r="E92" s="41"/>
      <c r="F92" s="42" t="s">
        <v>5</v>
      </c>
      <c r="H92" s="401">
        <f>SUM('L2.1 (CV) tabs =&gt;:&lt;= L2.1 (CV) tabs'!H92)</f>
        <v>0</v>
      </c>
      <c r="I92" s="401">
        <f>SUM('L2.1 (CV) tabs =&gt;:&lt;= L2.1 (CV) tabs'!I92)</f>
        <v>0</v>
      </c>
      <c r="J92" s="401">
        <f>SUM('L2.1 (CV) tabs =&gt;:&lt;= L2.1 (CV) tabs'!J92)</f>
        <v>0</v>
      </c>
      <c r="K92" s="401">
        <f>SUM('L2.1 (CV) tabs =&gt;:&lt;= L2.1 (CV) tabs'!K92)</f>
        <v>0</v>
      </c>
      <c r="L92" s="401">
        <f>SUM('L2.1 (CV) tabs =&gt;:&lt;= L2.1 (CV) tabs'!L92)</f>
        <v>0</v>
      </c>
      <c r="M92" s="137"/>
      <c r="N92" s="11"/>
      <c r="O92" s="137"/>
      <c r="P92" s="401">
        <f>SUM('L2.1 (CV) tabs =&gt;:&lt;= L2.1 (CV) tabs'!P92)</f>
        <v>0</v>
      </c>
      <c r="Q92" s="401">
        <f>SUM('L2.1 (CV) tabs =&gt;:&lt;= L2.1 (CV) tabs'!Q92)</f>
        <v>0</v>
      </c>
      <c r="R92" s="401">
        <f>SUM('L2.1 (CV) tabs =&gt;:&lt;= L2.1 (CV) tabs'!R92)</f>
        <v>0</v>
      </c>
      <c r="S92" s="11"/>
      <c r="T92" s="11"/>
      <c r="U92" s="16"/>
    </row>
    <row r="93" spans="2:21" ht="10.35" customHeight="1">
      <c r="B93" s="15"/>
      <c r="C93" s="11"/>
      <c r="D93" s="100"/>
      <c r="E93" s="41"/>
      <c r="F93" s="42" t="s">
        <v>6</v>
      </c>
      <c r="H93" s="401">
        <f>SUM('L2.1 (CV) tabs =&gt;:&lt;= L2.1 (CV) tabs'!H93)</f>
        <v>0</v>
      </c>
      <c r="I93" s="401">
        <f>SUM('L2.1 (CV) tabs =&gt;:&lt;= L2.1 (CV) tabs'!I93)</f>
        <v>0</v>
      </c>
      <c r="J93" s="401">
        <f>SUM('L2.1 (CV) tabs =&gt;:&lt;= L2.1 (CV) tabs'!J93)</f>
        <v>0</v>
      </c>
      <c r="K93" s="401">
        <f>SUM('L2.1 (CV) tabs =&gt;:&lt;= L2.1 (CV) tabs'!K93)</f>
        <v>0</v>
      </c>
      <c r="L93" s="401">
        <f>SUM('L2.1 (CV) tabs =&gt;:&lt;= L2.1 (CV) tabs'!L93)</f>
        <v>0</v>
      </c>
      <c r="M93" s="137"/>
      <c r="N93" s="11"/>
      <c r="O93" s="137"/>
      <c r="P93" s="401">
        <f>SUM('L2.1 (CV) tabs =&gt;:&lt;= L2.1 (CV) tabs'!P93)</f>
        <v>0</v>
      </c>
      <c r="Q93" s="401">
        <f>SUM('L2.1 (CV) tabs =&gt;:&lt;= L2.1 (CV) tabs'!Q93)</f>
        <v>0</v>
      </c>
      <c r="R93" s="401">
        <f>SUM('L2.1 (CV) tabs =&gt;:&lt;= L2.1 (CV) tabs'!R93)</f>
        <v>0</v>
      </c>
      <c r="S93" s="11"/>
      <c r="T93" s="11"/>
      <c r="U93" s="16"/>
    </row>
    <row r="94" spans="2:21" ht="10.35" customHeight="1">
      <c r="B94" s="15"/>
      <c r="C94" s="11"/>
      <c r="D94" s="100"/>
      <c r="E94" s="41"/>
      <c r="F94" s="42" t="s">
        <v>8</v>
      </c>
      <c r="H94" s="401">
        <f>SUM('L2.1 (CV) tabs =&gt;:&lt;= L2.1 (CV) tabs'!H94)</f>
        <v>0</v>
      </c>
      <c r="I94" s="401">
        <f>SUM('L2.1 (CV) tabs =&gt;:&lt;= L2.1 (CV) tabs'!I94)</f>
        <v>0</v>
      </c>
      <c r="J94" s="401">
        <f>SUM('L2.1 (CV) tabs =&gt;:&lt;= L2.1 (CV) tabs'!J94)</f>
        <v>0</v>
      </c>
      <c r="K94" s="401">
        <f>SUM('L2.1 (CV) tabs =&gt;:&lt;= L2.1 (CV) tabs'!K94)</f>
        <v>0</v>
      </c>
      <c r="L94" s="401">
        <f>SUM('L2.1 (CV) tabs =&gt;:&lt;= L2.1 (CV) tabs'!L94)</f>
        <v>0</v>
      </c>
      <c r="M94" s="137"/>
      <c r="N94" s="11"/>
      <c r="O94" s="137"/>
      <c r="P94" s="401">
        <f>SUM('L2.1 (CV) tabs =&gt;:&lt;= L2.1 (CV) tabs'!P94)</f>
        <v>0</v>
      </c>
      <c r="Q94" s="401">
        <f>SUM('L2.1 (CV) tabs =&gt;:&lt;= L2.1 (CV) tabs'!Q94)</f>
        <v>0</v>
      </c>
      <c r="R94" s="401">
        <f>SUM('L2.1 (CV) tabs =&gt;:&lt;= L2.1 (CV) tabs'!R94)</f>
        <v>0</v>
      </c>
      <c r="S94" s="11"/>
      <c r="T94" s="11"/>
      <c r="U94" s="16"/>
    </row>
    <row r="95" spans="2:21" ht="10.35" customHeight="1">
      <c r="B95" s="15"/>
      <c r="C95" s="11"/>
      <c r="D95" s="100"/>
      <c r="E95" s="41"/>
      <c r="F95" s="42"/>
      <c r="H95" s="139"/>
      <c r="I95" s="139"/>
      <c r="J95" s="139"/>
      <c r="K95" s="139"/>
      <c r="L95" s="139"/>
      <c r="M95" s="137"/>
      <c r="N95" s="11"/>
      <c r="O95" s="137"/>
      <c r="P95" s="139"/>
      <c r="Q95" s="139"/>
      <c r="R95" s="139"/>
      <c r="S95" s="11"/>
      <c r="T95" s="11"/>
      <c r="U95" s="16"/>
    </row>
    <row r="96" spans="2:21" ht="10.35" customHeight="1">
      <c r="B96" s="15"/>
      <c r="C96" s="11"/>
      <c r="D96" s="100"/>
      <c r="E96" s="41"/>
      <c r="F96" s="133" t="s">
        <v>9</v>
      </c>
      <c r="H96" s="139"/>
      <c r="I96" s="139"/>
      <c r="J96" s="139"/>
      <c r="K96" s="139"/>
      <c r="L96" s="139"/>
      <c r="M96" s="137"/>
      <c r="N96" s="11"/>
      <c r="O96" s="137"/>
      <c r="P96" s="139"/>
      <c r="Q96" s="139"/>
      <c r="R96" s="139"/>
      <c r="S96" s="11"/>
      <c r="T96" s="11"/>
      <c r="U96" s="16"/>
    </row>
    <row r="97" spans="2:21" ht="10.35" customHeight="1">
      <c r="B97" s="15"/>
      <c r="C97" s="11"/>
      <c r="D97" s="100"/>
      <c r="E97" s="41"/>
      <c r="F97" s="42" t="s">
        <v>10</v>
      </c>
      <c r="H97" s="401">
        <f>SUM('L2.1 (CV) tabs =&gt;:&lt;= L2.1 (CV) tabs'!H97)</f>
        <v>0</v>
      </c>
      <c r="I97" s="401">
        <f>SUM('L2.1 (CV) tabs =&gt;:&lt;= L2.1 (CV) tabs'!I97)</f>
        <v>0</v>
      </c>
      <c r="J97" s="401">
        <f>SUM('L2.1 (CV) tabs =&gt;:&lt;= L2.1 (CV) tabs'!J97)</f>
        <v>0</v>
      </c>
      <c r="K97" s="401">
        <f>SUM('L2.1 (CV) tabs =&gt;:&lt;= L2.1 (CV) tabs'!K97)</f>
        <v>0</v>
      </c>
      <c r="L97" s="401">
        <f>SUM('L2.1 (CV) tabs =&gt;:&lt;= L2.1 (CV) tabs'!L97)</f>
        <v>0</v>
      </c>
      <c r="M97" s="137"/>
      <c r="N97" s="11"/>
      <c r="O97" s="137"/>
      <c r="P97" s="401">
        <f>SUM('L2.1 (CV) tabs =&gt;:&lt;= L2.1 (CV) tabs'!P97)</f>
        <v>0</v>
      </c>
      <c r="Q97" s="401">
        <f>SUM('L2.1 (CV) tabs =&gt;:&lt;= L2.1 (CV) tabs'!Q97)</f>
        <v>0</v>
      </c>
      <c r="R97" s="401">
        <f>SUM('L2.1 (CV) tabs =&gt;:&lt;= L2.1 (CV) tabs'!R97)</f>
        <v>0</v>
      </c>
      <c r="S97" s="11"/>
      <c r="T97" s="11"/>
      <c r="U97" s="16"/>
    </row>
    <row r="98" spans="2:21" ht="10.35" customHeight="1">
      <c r="B98" s="15"/>
      <c r="C98" s="11"/>
      <c r="D98" s="100"/>
      <c r="E98" s="41"/>
      <c r="F98" s="42" t="s">
        <v>22</v>
      </c>
      <c r="H98" s="401">
        <f>SUM('L2.1 (CV) tabs =&gt;:&lt;= L2.1 (CV) tabs'!H98)</f>
        <v>0</v>
      </c>
      <c r="I98" s="401">
        <f>SUM('L2.1 (CV) tabs =&gt;:&lt;= L2.1 (CV) tabs'!I98)</f>
        <v>0</v>
      </c>
      <c r="J98" s="401">
        <f>SUM('L2.1 (CV) tabs =&gt;:&lt;= L2.1 (CV) tabs'!J98)</f>
        <v>0</v>
      </c>
      <c r="K98" s="401">
        <f>SUM('L2.1 (CV) tabs =&gt;:&lt;= L2.1 (CV) tabs'!K98)</f>
        <v>0</v>
      </c>
      <c r="L98" s="401">
        <f>SUM('L2.1 (CV) tabs =&gt;:&lt;= L2.1 (CV) tabs'!L98)</f>
        <v>0</v>
      </c>
      <c r="M98" s="137"/>
      <c r="N98" s="11"/>
      <c r="O98" s="137"/>
      <c r="P98" s="401">
        <f>SUM('L2.1 (CV) tabs =&gt;:&lt;= L2.1 (CV) tabs'!P98)</f>
        <v>0</v>
      </c>
      <c r="Q98" s="401">
        <f>SUM('L2.1 (CV) tabs =&gt;:&lt;= L2.1 (CV) tabs'!Q98)</f>
        <v>0</v>
      </c>
      <c r="R98" s="401">
        <f>SUM('L2.1 (CV) tabs =&gt;:&lt;= L2.1 (CV) tabs'!R98)</f>
        <v>0</v>
      </c>
      <c r="S98" s="11"/>
      <c r="T98" s="11"/>
      <c r="U98" s="16"/>
    </row>
    <row r="99" spans="2:21" ht="10.35" customHeight="1">
      <c r="B99" s="15"/>
      <c r="C99" s="11"/>
      <c r="D99" s="100"/>
      <c r="E99" s="41"/>
      <c r="F99" s="48" t="s">
        <v>23</v>
      </c>
      <c r="H99" s="401">
        <f>SUM('L2.1 (CV) tabs =&gt;:&lt;= L2.1 (CV) tabs'!H99)</f>
        <v>0</v>
      </c>
      <c r="I99" s="401">
        <f>SUM('L2.1 (CV) tabs =&gt;:&lt;= L2.1 (CV) tabs'!I99)</f>
        <v>0</v>
      </c>
      <c r="J99" s="402" t="s">
        <v>66</v>
      </c>
      <c r="K99" s="401">
        <f>SUM('L2.1 (CV) tabs =&gt;:&lt;= L2.1 (CV) tabs'!K99)</f>
        <v>0</v>
      </c>
      <c r="L99" s="401">
        <f>SUM('L2.1 (CV) tabs =&gt;:&lt;= L2.1 (CV) tabs'!L99)</f>
        <v>0</v>
      </c>
      <c r="M99" s="137"/>
      <c r="N99" s="11"/>
      <c r="O99" s="137"/>
      <c r="P99" s="401">
        <f>SUM('L2.1 (CV) tabs =&gt;:&lt;= L2.1 (CV) tabs'!P99)</f>
        <v>0</v>
      </c>
      <c r="Q99" s="401">
        <f>SUM('L2.1 (CV) tabs =&gt;:&lt;= L2.1 (CV) tabs'!Q99)</f>
        <v>0</v>
      </c>
      <c r="R99" s="401">
        <f>SUM('L2.1 (CV) tabs =&gt;:&lt;= L2.1 (CV) tabs'!R99)</f>
        <v>0</v>
      </c>
      <c r="S99" s="11"/>
      <c r="T99" s="11"/>
      <c r="U99" s="16"/>
    </row>
    <row r="100" spans="2:21" ht="10.35" customHeight="1">
      <c r="B100" s="15"/>
      <c r="C100" s="11"/>
      <c r="D100" s="100"/>
      <c r="E100" s="41"/>
      <c r="F100" s="48" t="s">
        <v>57</v>
      </c>
      <c r="H100" s="401">
        <f>SUM('L2.1 (CV) tabs =&gt;:&lt;= L2.1 (CV) tabs'!H100)</f>
        <v>0</v>
      </c>
      <c r="I100" s="401">
        <f>SUM('L2.1 (CV) tabs =&gt;:&lt;= L2.1 (CV) tabs'!I100)</f>
        <v>0</v>
      </c>
      <c r="J100" s="402" t="s">
        <v>66</v>
      </c>
      <c r="K100" s="401">
        <f>SUM('L2.1 (CV) tabs =&gt;:&lt;= L2.1 (CV) tabs'!K100)</f>
        <v>0</v>
      </c>
      <c r="L100" s="401">
        <f>SUM('L2.1 (CV) tabs =&gt;:&lt;= L2.1 (CV) tabs'!L100)</f>
        <v>0</v>
      </c>
      <c r="M100" s="137"/>
      <c r="N100" s="11"/>
      <c r="O100" s="137"/>
      <c r="P100" s="401">
        <f>SUM('L2.1 (CV) tabs =&gt;:&lt;= L2.1 (CV) tabs'!P100)</f>
        <v>0</v>
      </c>
      <c r="Q100" s="401">
        <f>SUM('L2.1 (CV) tabs =&gt;:&lt;= L2.1 (CV) tabs'!Q100)</f>
        <v>0</v>
      </c>
      <c r="R100" s="401">
        <f>SUM('L2.1 (CV) tabs =&gt;:&lt;= L2.1 (CV) tabs'!R100)</f>
        <v>0</v>
      </c>
      <c r="S100" s="11"/>
      <c r="T100" s="11"/>
      <c r="U100" s="16"/>
    </row>
    <row r="101" spans="2:21" ht="10.35" customHeight="1">
      <c r="B101" s="15"/>
      <c r="C101" s="11"/>
      <c r="D101" s="100"/>
      <c r="E101" s="41"/>
      <c r="F101" s="48" t="s">
        <v>32</v>
      </c>
      <c r="H101" s="401">
        <f>SUM('L2.1 (CV) tabs =&gt;:&lt;= L2.1 (CV) tabs'!H101)</f>
        <v>0</v>
      </c>
      <c r="I101" s="401">
        <f>SUM('L2.1 (CV) tabs =&gt;:&lt;= L2.1 (CV) tabs'!I101)</f>
        <v>0</v>
      </c>
      <c r="J101" s="402" t="s">
        <v>66</v>
      </c>
      <c r="K101" s="401">
        <f>SUM('L2.1 (CV) tabs =&gt;:&lt;= L2.1 (CV) tabs'!K101)</f>
        <v>0</v>
      </c>
      <c r="L101" s="401">
        <f>SUM('L2.1 (CV) tabs =&gt;:&lt;= L2.1 (CV) tabs'!L101)</f>
        <v>0</v>
      </c>
      <c r="M101" s="137"/>
      <c r="N101" s="11"/>
      <c r="O101" s="137"/>
      <c r="P101" s="401">
        <f>SUM('L2.1 (CV) tabs =&gt;:&lt;= L2.1 (CV) tabs'!P101)</f>
        <v>0</v>
      </c>
      <c r="Q101" s="401">
        <f>SUM('L2.1 (CV) tabs =&gt;:&lt;= L2.1 (CV) tabs'!Q101)</f>
        <v>0</v>
      </c>
      <c r="R101" s="401">
        <f>SUM('L2.1 (CV) tabs =&gt;:&lt;= L2.1 (CV) tabs'!R101)</f>
        <v>0</v>
      </c>
      <c r="S101" s="11"/>
      <c r="T101" s="11"/>
      <c r="U101" s="16"/>
    </row>
    <row r="102" spans="2:21" ht="10.35" customHeight="1">
      <c r="B102" s="15"/>
      <c r="C102" s="11"/>
      <c r="D102" s="100"/>
      <c r="E102" s="41"/>
      <c r="F102" s="42" t="s">
        <v>8</v>
      </c>
      <c r="H102" s="401">
        <f>SUM('L2.1 (CV) tabs =&gt;:&lt;= L2.1 (CV) tabs'!H102)</f>
        <v>0</v>
      </c>
      <c r="I102" s="401">
        <f>SUM('L2.1 (CV) tabs =&gt;:&lt;= L2.1 (CV) tabs'!I102)</f>
        <v>0</v>
      </c>
      <c r="J102" s="401">
        <f>SUM('L2.1 (CV) tabs =&gt;:&lt;= L2.1 (CV) tabs'!J102)</f>
        <v>0</v>
      </c>
      <c r="K102" s="401">
        <f>SUM('L2.1 (CV) tabs =&gt;:&lt;= L2.1 (CV) tabs'!K102)</f>
        <v>0</v>
      </c>
      <c r="L102" s="401">
        <f>SUM('L2.1 (CV) tabs =&gt;:&lt;= L2.1 (CV) tabs'!L102)</f>
        <v>0</v>
      </c>
      <c r="M102" s="137"/>
      <c r="N102" s="11"/>
      <c r="O102" s="137"/>
      <c r="P102" s="401">
        <f>SUM('L2.1 (CV) tabs =&gt;:&lt;= L2.1 (CV) tabs'!P102)</f>
        <v>0</v>
      </c>
      <c r="Q102" s="401">
        <f>SUM('L2.1 (CV) tabs =&gt;:&lt;= L2.1 (CV) tabs'!Q102)</f>
        <v>0</v>
      </c>
      <c r="R102" s="401">
        <f>SUM('L2.1 (CV) tabs =&gt;:&lt;= L2.1 (CV) tabs'!R102)</f>
        <v>0</v>
      </c>
      <c r="S102" s="11"/>
      <c r="T102" s="11"/>
      <c r="U102" s="16"/>
    </row>
    <row r="103" spans="2:21" ht="10.35" customHeight="1">
      <c r="B103" s="15"/>
      <c r="C103" s="11"/>
      <c r="D103" s="100"/>
      <c r="E103" s="160" t="s">
        <v>15</v>
      </c>
      <c r="F103" s="42"/>
      <c r="H103" s="139"/>
      <c r="I103" s="139"/>
      <c r="J103" s="139"/>
      <c r="K103" s="139"/>
      <c r="L103" s="139"/>
      <c r="M103" s="137"/>
      <c r="N103" s="11"/>
      <c r="O103" s="137"/>
      <c r="P103" s="139"/>
      <c r="Q103" s="139"/>
      <c r="R103" s="139"/>
      <c r="S103" s="11"/>
      <c r="T103" s="11"/>
      <c r="U103" s="16"/>
    </row>
    <row r="104" spans="2:21" ht="10.35" customHeight="1">
      <c r="B104" s="15"/>
      <c r="C104" s="11"/>
      <c r="D104" s="100"/>
      <c r="E104" s="41"/>
      <c r="F104" s="42" t="s">
        <v>16</v>
      </c>
      <c r="H104" s="401">
        <f>SUM('L2.1 (CV) tabs =&gt;:&lt;= L2.1 (CV) tabs'!H104)</f>
        <v>0</v>
      </c>
      <c r="I104" s="401">
        <f>SUM('L2.1 (CV) tabs =&gt;:&lt;= L2.1 (CV) tabs'!I104)</f>
        <v>0</v>
      </c>
      <c r="J104" s="401">
        <f>SUM('L2.1 (CV) tabs =&gt;:&lt;= L2.1 (CV) tabs'!J104)</f>
        <v>0</v>
      </c>
      <c r="K104" s="401">
        <f>SUM('L2.1 (CV) tabs =&gt;:&lt;= L2.1 (CV) tabs'!K104)</f>
        <v>0</v>
      </c>
      <c r="L104" s="401">
        <f>SUM('L2.1 (CV) tabs =&gt;:&lt;= L2.1 (CV) tabs'!L104)</f>
        <v>0</v>
      </c>
      <c r="M104" s="137"/>
      <c r="N104" s="11"/>
      <c r="O104" s="137"/>
      <c r="P104" s="401">
        <f>SUM('L2.1 (CV) tabs =&gt;:&lt;= L2.1 (CV) tabs'!P104)</f>
        <v>0</v>
      </c>
      <c r="Q104" s="401">
        <f>SUM('L2.1 (CV) tabs =&gt;:&lt;= L2.1 (CV) tabs'!Q104)</f>
        <v>0</v>
      </c>
      <c r="R104" s="401">
        <f>SUM('L2.1 (CV) tabs =&gt;:&lt;= L2.1 (CV) tabs'!R104)</f>
        <v>0</v>
      </c>
      <c r="S104" s="11"/>
      <c r="T104" s="11"/>
      <c r="U104" s="16"/>
    </row>
    <row r="105" spans="2:21" ht="10.35" customHeight="1">
      <c r="B105" s="15"/>
      <c r="C105" s="11"/>
      <c r="D105" s="100"/>
      <c r="E105" s="41"/>
      <c r="F105" s="42" t="s">
        <v>17</v>
      </c>
      <c r="H105" s="401">
        <f>SUM('L2.1 (CV) tabs =&gt;:&lt;= L2.1 (CV) tabs'!H105)</f>
        <v>0</v>
      </c>
      <c r="I105" s="401">
        <f>SUM('L2.1 (CV) tabs =&gt;:&lt;= L2.1 (CV) tabs'!I105)</f>
        <v>0</v>
      </c>
      <c r="J105" s="401">
        <f>SUM('L2.1 (CV) tabs =&gt;:&lt;= L2.1 (CV) tabs'!J105)</f>
        <v>0</v>
      </c>
      <c r="K105" s="401">
        <f>SUM('L2.1 (CV) tabs =&gt;:&lt;= L2.1 (CV) tabs'!K105)</f>
        <v>0</v>
      </c>
      <c r="L105" s="401">
        <f>SUM('L2.1 (CV) tabs =&gt;:&lt;= L2.1 (CV) tabs'!L105)</f>
        <v>0</v>
      </c>
      <c r="M105" s="137"/>
      <c r="N105" s="11"/>
      <c r="O105" s="137"/>
      <c r="P105" s="401">
        <f>SUM('L2.1 (CV) tabs =&gt;:&lt;= L2.1 (CV) tabs'!P105)</f>
        <v>0</v>
      </c>
      <c r="Q105" s="401">
        <f>SUM('L2.1 (CV) tabs =&gt;:&lt;= L2.1 (CV) tabs'!Q105)</f>
        <v>0</v>
      </c>
      <c r="R105" s="401">
        <f>SUM('L2.1 (CV) tabs =&gt;:&lt;= L2.1 (CV) tabs'!R105)</f>
        <v>0</v>
      </c>
      <c r="S105" s="11"/>
      <c r="T105" s="11"/>
      <c r="U105" s="16"/>
    </row>
    <row r="106" spans="2:21" ht="10.35" customHeight="1">
      <c r="B106" s="15"/>
      <c r="C106" s="11"/>
      <c r="D106" s="99"/>
      <c r="E106" s="43"/>
      <c r="F106" s="44" t="s">
        <v>8</v>
      </c>
      <c r="H106" s="404">
        <f>SUM('L2.1 (CV) tabs =&gt;:&lt;= L2.1 (CV) tabs'!H106)</f>
        <v>0</v>
      </c>
      <c r="I106" s="404">
        <f>SUM('L2.1 (CV) tabs =&gt;:&lt;= L2.1 (CV) tabs'!I106)</f>
        <v>0</v>
      </c>
      <c r="J106" s="404">
        <f>SUM('L2.1 (CV) tabs =&gt;:&lt;= L2.1 (CV) tabs'!J106)</f>
        <v>0</v>
      </c>
      <c r="K106" s="404">
        <f>SUM('L2.1 (CV) tabs =&gt;:&lt;= L2.1 (CV) tabs'!K106)</f>
        <v>0</v>
      </c>
      <c r="L106" s="404">
        <f>SUM('L2.1 (CV) tabs =&gt;:&lt;= L2.1 (CV) tabs'!L106)</f>
        <v>0</v>
      </c>
      <c r="M106" s="137"/>
      <c r="N106" s="11"/>
      <c r="O106" s="137"/>
      <c r="P106" s="404">
        <f>SUM('L2.1 (CV) tabs =&gt;:&lt;= L2.1 (CV) tabs'!P106)</f>
        <v>0</v>
      </c>
      <c r="Q106" s="404">
        <f>SUM('L2.1 (CV) tabs =&gt;:&lt;= L2.1 (CV) tabs'!Q106)</f>
        <v>0</v>
      </c>
      <c r="R106" s="404">
        <f>SUM('L2.1 (CV) tabs =&gt;:&lt;= L2.1 (CV) tabs'!R106)</f>
        <v>0</v>
      </c>
      <c r="S106" s="11"/>
      <c r="T106" s="11"/>
      <c r="U106" s="16"/>
    </row>
    <row r="107" spans="2:21" ht="10.35" customHeight="1">
      <c r="B107" s="15"/>
      <c r="C107" s="11"/>
      <c r="D107" s="11"/>
      <c r="E107" s="11"/>
      <c r="F107" s="11"/>
      <c r="H107" s="126"/>
      <c r="I107" s="126"/>
      <c r="J107" s="126"/>
      <c r="K107" s="126"/>
      <c r="L107" s="126"/>
      <c r="N107" s="11"/>
      <c r="P107" s="126"/>
      <c r="Q107" s="126"/>
      <c r="R107" s="126"/>
      <c r="S107" s="11"/>
      <c r="T107" s="11"/>
      <c r="U107" s="16"/>
    </row>
    <row r="108" spans="2:21" ht="10.35" customHeight="1">
      <c r="B108" s="15"/>
      <c r="C108" s="190">
        <v>3</v>
      </c>
      <c r="D108" s="187" t="s">
        <v>294</v>
      </c>
      <c r="E108" s="167"/>
      <c r="F108" s="167"/>
      <c r="G108" s="167"/>
      <c r="H108" s="186"/>
      <c r="I108" s="186"/>
      <c r="J108" s="186"/>
      <c r="K108" s="186"/>
      <c r="L108" s="186"/>
      <c r="M108" s="186"/>
      <c r="N108" s="167"/>
      <c r="O108" s="186"/>
      <c r="P108" s="186"/>
      <c r="Q108" s="186"/>
      <c r="R108" s="186"/>
      <c r="S108" s="167"/>
      <c r="T108" s="167"/>
      <c r="U108" s="16"/>
    </row>
    <row r="109" spans="2:21" ht="10.35" customHeight="1">
      <c r="B109" s="15"/>
      <c r="C109" s="11"/>
      <c r="D109" s="96"/>
      <c r="E109" s="11"/>
      <c r="F109" s="11"/>
      <c r="H109" s="126"/>
      <c r="I109" s="126"/>
      <c r="J109" s="126"/>
      <c r="K109" s="126"/>
      <c r="L109" s="126"/>
      <c r="N109" s="11"/>
      <c r="P109" s="126"/>
      <c r="Q109" s="126"/>
      <c r="R109" s="126"/>
      <c r="S109" s="11"/>
      <c r="T109" s="11"/>
      <c r="U109" s="16"/>
    </row>
    <row r="110" spans="2:21" ht="10.15" customHeight="1">
      <c r="B110" s="15"/>
      <c r="C110" s="11"/>
      <c r="D110" s="191" t="s">
        <v>0</v>
      </c>
      <c r="E110" s="192" t="s">
        <v>99</v>
      </c>
      <c r="F110" s="193"/>
      <c r="H110" s="194" t="s">
        <v>379</v>
      </c>
      <c r="I110" s="194" t="s">
        <v>302</v>
      </c>
      <c r="J110" s="219" t="s">
        <v>358</v>
      </c>
      <c r="K110" s="194" t="s">
        <v>100</v>
      </c>
      <c r="L110" s="194" t="s">
        <v>101</v>
      </c>
      <c r="N110" s="11"/>
      <c r="P110" s="126"/>
      <c r="Q110" s="126"/>
      <c r="R110" s="126"/>
      <c r="S110" s="11"/>
      <c r="T110" s="11"/>
      <c r="U110" s="16"/>
    </row>
    <row r="111" spans="2:21" ht="10.35" customHeight="1">
      <c r="B111" s="15"/>
      <c r="C111" s="11"/>
      <c r="D111" s="97" t="s">
        <v>1</v>
      </c>
      <c r="E111" s="39" t="s">
        <v>357</v>
      </c>
      <c r="F111" s="40"/>
      <c r="H111" s="405">
        <f>SUM(H32:H73)-SUM(H42:H47,H58:H63)</f>
        <v>0</v>
      </c>
      <c r="I111" s="409"/>
      <c r="J111" s="464"/>
      <c r="K111" s="412">
        <v>1</v>
      </c>
      <c r="L111" s="177" t="str">
        <f>IFERROR(IF(ABS(H111-I111)&lt;=K111,"OK","ERROR"),"ERROR")</f>
        <v>OK</v>
      </c>
      <c r="N111" s="11"/>
      <c r="P111" s="126"/>
      <c r="Q111" s="126"/>
      <c r="R111" s="126"/>
      <c r="S111" s="11"/>
      <c r="T111" s="11"/>
      <c r="U111" s="16"/>
    </row>
    <row r="112" spans="2:21" ht="10.35" hidden="1" customHeight="1">
      <c r="B112" s="15"/>
      <c r="C112" s="11"/>
      <c r="D112" s="100"/>
      <c r="E112" s="41" t="s">
        <v>121</v>
      </c>
      <c r="F112" s="42"/>
      <c r="H112" s="406"/>
      <c r="I112" s="406"/>
      <c r="J112" s="458"/>
      <c r="K112" s="413"/>
      <c r="L112" s="179"/>
      <c r="N112" s="11"/>
      <c r="P112" s="126"/>
      <c r="Q112" s="126"/>
      <c r="R112" s="126"/>
      <c r="S112" s="11"/>
      <c r="T112" s="11"/>
      <c r="U112" s="16"/>
    </row>
    <row r="113" spans="2:21" ht="10.35" hidden="1" customHeight="1">
      <c r="B113" s="15"/>
      <c r="C113" s="11"/>
      <c r="D113" s="100"/>
      <c r="E113" s="41"/>
      <c r="F113" s="42" t="s">
        <v>717</v>
      </c>
      <c r="H113" s="406"/>
      <c r="I113" s="406"/>
      <c r="J113" s="458"/>
      <c r="K113" s="413"/>
      <c r="L113" s="179"/>
      <c r="N113" s="11"/>
      <c r="P113" s="126"/>
      <c r="Q113" s="126"/>
      <c r="R113" s="126"/>
      <c r="S113" s="11"/>
      <c r="T113" s="11"/>
      <c r="U113" s="16"/>
    </row>
    <row r="114" spans="2:21" ht="10.35" hidden="1" customHeight="1">
      <c r="B114" s="15"/>
      <c r="C114" s="11"/>
      <c r="D114" s="100"/>
      <c r="E114" s="41"/>
      <c r="F114" s="42" t="s">
        <v>122</v>
      </c>
      <c r="H114" s="406"/>
      <c r="I114" s="406"/>
      <c r="J114" s="458"/>
      <c r="K114" s="413"/>
      <c r="L114" s="179"/>
      <c r="N114" s="11"/>
      <c r="P114" s="126"/>
      <c r="Q114" s="126"/>
      <c r="R114" s="126"/>
      <c r="S114" s="11"/>
      <c r="T114" s="11"/>
      <c r="U114" s="16"/>
    </row>
    <row r="115" spans="2:21" ht="10.35" hidden="1" customHeight="1">
      <c r="B115" s="15"/>
      <c r="C115" s="11"/>
      <c r="D115" s="100"/>
      <c r="E115" s="41"/>
      <c r="F115" s="42" t="s">
        <v>382</v>
      </c>
      <c r="H115" s="406"/>
      <c r="I115" s="406"/>
      <c r="J115" s="458"/>
      <c r="K115" s="413"/>
      <c r="L115" s="179"/>
      <c r="N115" s="11"/>
      <c r="P115" s="126"/>
      <c r="Q115" s="126"/>
      <c r="R115" s="126"/>
      <c r="S115" s="11"/>
      <c r="T115" s="11"/>
      <c r="U115" s="16"/>
    </row>
    <row r="116" spans="2:21" ht="10.35" customHeight="1">
      <c r="B116" s="15"/>
      <c r="C116" s="11"/>
      <c r="D116" s="100"/>
      <c r="E116" s="41" t="s">
        <v>69</v>
      </c>
      <c r="F116" s="42"/>
      <c r="H116" s="407">
        <f>SUM(J32:J73)</f>
        <v>0</v>
      </c>
      <c r="I116" s="410"/>
      <c r="J116" s="457"/>
      <c r="K116" s="414">
        <v>1</v>
      </c>
      <c r="L116" s="178" t="str">
        <f t="shared" ref="L116:L146" si="0">IFERROR(IF(ABS(H116-I116)&lt;=K116,"OK","ERROR"),"ERROR")</f>
        <v>OK</v>
      </c>
      <c r="N116" s="11"/>
      <c r="P116" s="126"/>
      <c r="Q116" s="126"/>
      <c r="R116" s="126"/>
      <c r="S116" s="11"/>
      <c r="T116" s="11"/>
      <c r="U116" s="16"/>
    </row>
    <row r="117" spans="2:21" ht="10.35" customHeight="1">
      <c r="B117" s="15"/>
      <c r="C117" s="11"/>
      <c r="D117" s="99"/>
      <c r="E117" s="43" t="s">
        <v>716</v>
      </c>
      <c r="F117" s="44"/>
      <c r="H117" s="408">
        <f>SUM(K32:K73)</f>
        <v>0</v>
      </c>
      <c r="I117" s="411"/>
      <c r="J117" s="465"/>
      <c r="K117" s="415">
        <v>1</v>
      </c>
      <c r="L117" s="180" t="str">
        <f t="shared" si="0"/>
        <v>OK</v>
      </c>
      <c r="N117" s="11"/>
      <c r="P117" s="126"/>
      <c r="Q117" s="126"/>
      <c r="R117" s="126"/>
      <c r="S117" s="11"/>
      <c r="T117" s="11"/>
      <c r="U117" s="16"/>
    </row>
    <row r="118" spans="2:21" ht="10.35" customHeight="1">
      <c r="B118" s="15"/>
      <c r="C118" s="11"/>
      <c r="D118" s="97" t="s">
        <v>18</v>
      </c>
      <c r="E118" s="39" t="s">
        <v>58</v>
      </c>
      <c r="F118" s="40"/>
      <c r="H118" s="405">
        <f>H74</f>
        <v>0</v>
      </c>
      <c r="I118" s="409"/>
      <c r="J118" s="464"/>
      <c r="K118" s="412">
        <v>1</v>
      </c>
      <c r="L118" s="177" t="str">
        <f t="shared" si="0"/>
        <v>OK</v>
      </c>
      <c r="N118" s="11"/>
      <c r="P118" s="126"/>
      <c r="Q118" s="126"/>
      <c r="R118" s="126"/>
      <c r="S118" s="11"/>
      <c r="T118" s="11"/>
      <c r="U118" s="16"/>
    </row>
    <row r="119" spans="2:21" ht="10.35" hidden="1" customHeight="1">
      <c r="B119" s="15"/>
      <c r="C119" s="11"/>
      <c r="D119" s="100"/>
      <c r="E119" s="41" t="s">
        <v>121</v>
      </c>
      <c r="F119" s="42"/>
      <c r="H119" s="406"/>
      <c r="I119" s="406"/>
      <c r="J119" s="458"/>
      <c r="K119" s="413"/>
      <c r="L119" s="179"/>
      <c r="N119" s="11"/>
      <c r="P119" s="126"/>
      <c r="Q119" s="126"/>
      <c r="R119" s="126"/>
      <c r="S119" s="11"/>
      <c r="T119" s="11"/>
      <c r="U119" s="16"/>
    </row>
    <row r="120" spans="2:21" ht="10.35" hidden="1" customHeight="1">
      <c r="B120" s="15"/>
      <c r="C120" s="11"/>
      <c r="D120" s="100"/>
      <c r="E120" s="41"/>
      <c r="F120" s="42" t="s">
        <v>29</v>
      </c>
      <c r="H120" s="406"/>
      <c r="I120" s="406"/>
      <c r="J120" s="458"/>
      <c r="K120" s="413"/>
      <c r="L120" s="179"/>
      <c r="N120" s="11"/>
      <c r="P120" s="126"/>
      <c r="Q120" s="126"/>
      <c r="R120" s="126"/>
      <c r="S120" s="11"/>
      <c r="T120" s="11"/>
      <c r="U120" s="16"/>
    </row>
    <row r="121" spans="2:21" ht="10.35" hidden="1" customHeight="1">
      <c r="B121" s="15"/>
      <c r="C121" s="11"/>
      <c r="D121" s="100"/>
      <c r="E121" s="41"/>
      <c r="F121" s="42" t="s">
        <v>122</v>
      </c>
      <c r="H121" s="406"/>
      <c r="I121" s="406"/>
      <c r="J121" s="458"/>
      <c r="K121" s="413"/>
      <c r="L121" s="179"/>
      <c r="N121" s="11"/>
      <c r="P121" s="126"/>
      <c r="Q121" s="126"/>
      <c r="R121" s="126"/>
      <c r="S121" s="11"/>
      <c r="T121" s="11"/>
      <c r="U121" s="16"/>
    </row>
    <row r="122" spans="2:21" ht="10.35" hidden="1" customHeight="1">
      <c r="B122" s="15"/>
      <c r="C122" s="11"/>
      <c r="D122" s="100"/>
      <c r="E122" s="41"/>
      <c r="F122" s="42" t="s">
        <v>382</v>
      </c>
      <c r="H122" s="406"/>
      <c r="I122" s="406"/>
      <c r="J122" s="458"/>
      <c r="K122" s="413"/>
      <c r="L122" s="179"/>
      <c r="N122" s="11"/>
      <c r="P122" s="126"/>
      <c r="Q122" s="126"/>
      <c r="R122" s="126"/>
      <c r="S122" s="11"/>
      <c r="T122" s="11"/>
      <c r="U122" s="16"/>
    </row>
    <row r="123" spans="2:21" ht="10.35" customHeight="1">
      <c r="B123" s="15"/>
      <c r="C123" s="11"/>
      <c r="D123" s="99"/>
      <c r="E123" s="43" t="s">
        <v>716</v>
      </c>
      <c r="F123" s="44"/>
      <c r="H123" s="408">
        <f>K74</f>
        <v>0</v>
      </c>
      <c r="I123" s="411"/>
      <c r="J123" s="465"/>
      <c r="K123" s="415">
        <v>1</v>
      </c>
      <c r="L123" s="180" t="str">
        <f t="shared" si="0"/>
        <v>OK</v>
      </c>
      <c r="N123" s="11"/>
      <c r="P123" s="126"/>
      <c r="Q123" s="126"/>
      <c r="R123" s="126"/>
      <c r="S123" s="11"/>
      <c r="T123" s="11"/>
      <c r="U123" s="16"/>
    </row>
    <row r="124" spans="2:21" ht="10.35" customHeight="1">
      <c r="B124" s="15"/>
      <c r="C124" s="11"/>
      <c r="D124" s="97" t="s">
        <v>28</v>
      </c>
      <c r="E124" s="39" t="s">
        <v>357</v>
      </c>
      <c r="F124" s="40"/>
      <c r="H124" s="405">
        <f>SUM(H89:H106)-SUM(H97:H102)</f>
        <v>0</v>
      </c>
      <c r="I124" s="409"/>
      <c r="J124" s="464"/>
      <c r="K124" s="412">
        <v>1</v>
      </c>
      <c r="L124" s="177" t="str">
        <f t="shared" si="0"/>
        <v>OK</v>
      </c>
      <c r="N124" s="11"/>
      <c r="P124" s="126"/>
      <c r="Q124" s="126"/>
      <c r="R124" s="126"/>
      <c r="S124" s="11"/>
      <c r="T124" s="11"/>
      <c r="U124" s="16"/>
    </row>
    <row r="125" spans="2:21" ht="10.35" customHeight="1">
      <c r="B125" s="15"/>
      <c r="C125" s="11"/>
      <c r="D125" s="100"/>
      <c r="E125" s="41" t="s">
        <v>53</v>
      </c>
      <c r="F125" s="42"/>
      <c r="H125" s="407">
        <f>SUM(I89:I106)</f>
        <v>0</v>
      </c>
      <c r="I125" s="410"/>
      <c r="J125" s="457"/>
      <c r="K125" s="414">
        <v>1</v>
      </c>
      <c r="L125" s="178" t="str">
        <f t="shared" si="0"/>
        <v>OK</v>
      </c>
      <c r="N125" s="11"/>
      <c r="P125" s="126"/>
      <c r="Q125" s="126"/>
      <c r="R125" s="126"/>
      <c r="S125" s="11"/>
      <c r="T125" s="11"/>
      <c r="U125" s="16"/>
    </row>
    <row r="126" spans="2:21" ht="10.35" hidden="1" customHeight="1">
      <c r="B126" s="15"/>
      <c r="C126" s="11"/>
      <c r="D126" s="100"/>
      <c r="E126" s="41" t="s">
        <v>557</v>
      </c>
      <c r="F126" s="42"/>
      <c r="H126" s="406"/>
      <c r="I126" s="406"/>
      <c r="J126" s="458"/>
      <c r="K126" s="413"/>
      <c r="L126" s="179"/>
      <c r="N126" s="11"/>
      <c r="P126" s="126"/>
      <c r="Q126" s="126"/>
      <c r="R126" s="126"/>
      <c r="S126" s="11"/>
      <c r="T126" s="11"/>
      <c r="U126" s="16"/>
    </row>
    <row r="127" spans="2:21" ht="10.35" customHeight="1">
      <c r="B127" s="15"/>
      <c r="C127" s="11"/>
      <c r="D127" s="100"/>
      <c r="E127" s="41" t="s">
        <v>69</v>
      </c>
      <c r="F127" s="42"/>
      <c r="H127" s="407">
        <f>SUM(J89:J106)</f>
        <v>0</v>
      </c>
      <c r="I127" s="410"/>
      <c r="J127" s="457"/>
      <c r="K127" s="414">
        <v>1</v>
      </c>
      <c r="L127" s="178" t="str">
        <f t="shared" si="0"/>
        <v>OK</v>
      </c>
      <c r="N127" s="11"/>
      <c r="P127" s="126"/>
      <c r="Q127" s="126"/>
      <c r="R127" s="126"/>
      <c r="S127" s="11"/>
      <c r="T127" s="11"/>
      <c r="U127" s="16"/>
    </row>
    <row r="128" spans="2:21" ht="10.35" customHeight="1">
      <c r="B128" s="15"/>
      <c r="C128" s="11"/>
      <c r="D128" s="99"/>
      <c r="E128" s="43" t="s">
        <v>716</v>
      </c>
      <c r="F128" s="44"/>
      <c r="H128" s="408">
        <f>SUM(K89:K106)</f>
        <v>0</v>
      </c>
      <c r="I128" s="411"/>
      <c r="J128" s="465"/>
      <c r="K128" s="415">
        <v>1</v>
      </c>
      <c r="L128" s="180" t="str">
        <f t="shared" si="0"/>
        <v>OK</v>
      </c>
      <c r="N128" s="11"/>
      <c r="P128" s="126"/>
      <c r="Q128" s="126"/>
      <c r="R128" s="126"/>
      <c r="S128" s="11"/>
      <c r="T128" s="11"/>
      <c r="U128" s="16"/>
    </row>
    <row r="129" spans="2:21" ht="10.35" customHeight="1">
      <c r="B129" s="15"/>
      <c r="C129" s="11"/>
      <c r="D129" s="97" t="s">
        <v>20</v>
      </c>
      <c r="E129" s="39" t="s">
        <v>58</v>
      </c>
      <c r="F129" s="40"/>
      <c r="H129" s="405">
        <f>SUM(H75:H80)</f>
        <v>0</v>
      </c>
      <c r="I129" s="409"/>
      <c r="J129" s="464"/>
      <c r="K129" s="412">
        <v>1</v>
      </c>
      <c r="L129" s="177" t="str">
        <f t="shared" si="0"/>
        <v>OK</v>
      </c>
      <c r="N129" s="11"/>
      <c r="P129" s="126"/>
      <c r="Q129" s="126"/>
      <c r="R129" s="126"/>
      <c r="S129" s="11"/>
      <c r="T129" s="11"/>
      <c r="U129" s="16"/>
    </row>
    <row r="130" spans="2:21" ht="10.35" hidden="1" customHeight="1">
      <c r="B130" s="15"/>
      <c r="C130" s="11"/>
      <c r="D130" s="100"/>
      <c r="E130" s="41" t="s">
        <v>121</v>
      </c>
      <c r="F130" s="42"/>
      <c r="H130" s="406"/>
      <c r="I130" s="406"/>
      <c r="J130" s="458"/>
      <c r="K130" s="413"/>
      <c r="L130" s="179"/>
      <c r="N130" s="11"/>
      <c r="P130" s="126"/>
      <c r="Q130" s="126"/>
      <c r="R130" s="126"/>
      <c r="S130" s="11"/>
      <c r="T130" s="11"/>
      <c r="U130" s="16"/>
    </row>
    <row r="131" spans="2:21" ht="10.35" hidden="1" customHeight="1">
      <c r="B131" s="15"/>
      <c r="C131" s="11"/>
      <c r="D131" s="100"/>
      <c r="E131" s="41"/>
      <c r="F131" s="42" t="s">
        <v>29</v>
      </c>
      <c r="H131" s="406"/>
      <c r="I131" s="406"/>
      <c r="J131" s="458"/>
      <c r="K131" s="413"/>
      <c r="L131" s="179"/>
      <c r="N131" s="11"/>
      <c r="P131" s="126"/>
      <c r="Q131" s="126"/>
      <c r="R131" s="126"/>
      <c r="S131" s="11"/>
      <c r="T131" s="11"/>
      <c r="U131" s="16"/>
    </row>
    <row r="132" spans="2:21" ht="10.35" hidden="1" customHeight="1">
      <c r="B132" s="15"/>
      <c r="C132" s="11"/>
      <c r="D132" s="100"/>
      <c r="E132" s="41"/>
      <c r="F132" s="42" t="s">
        <v>122</v>
      </c>
      <c r="H132" s="406"/>
      <c r="I132" s="406"/>
      <c r="J132" s="458"/>
      <c r="K132" s="413"/>
      <c r="L132" s="179"/>
      <c r="N132" s="11"/>
      <c r="P132" s="126"/>
      <c r="Q132" s="126"/>
      <c r="R132" s="126"/>
      <c r="S132" s="11"/>
      <c r="T132" s="11"/>
      <c r="U132" s="16"/>
    </row>
    <row r="133" spans="2:21" ht="10.35" hidden="1" customHeight="1">
      <c r="B133" s="15"/>
      <c r="C133" s="11"/>
      <c r="D133" s="100"/>
      <c r="E133" s="41"/>
      <c r="F133" s="42" t="s">
        <v>382</v>
      </c>
      <c r="H133" s="406"/>
      <c r="I133" s="406"/>
      <c r="J133" s="458"/>
      <c r="K133" s="413"/>
      <c r="L133" s="179"/>
      <c r="N133" s="11"/>
      <c r="P133" s="126"/>
      <c r="Q133" s="126"/>
      <c r="R133" s="126"/>
      <c r="S133" s="11"/>
      <c r="T133" s="11"/>
      <c r="U133" s="16"/>
    </row>
    <row r="134" spans="2:21" ht="10.35" customHeight="1">
      <c r="B134" s="15"/>
      <c r="C134" s="11"/>
      <c r="D134" s="99"/>
      <c r="E134" s="43" t="s">
        <v>716</v>
      </c>
      <c r="F134" s="44"/>
      <c r="H134" s="408">
        <f>SUM(K75:K80)</f>
        <v>0</v>
      </c>
      <c r="I134" s="411"/>
      <c r="J134" s="465"/>
      <c r="K134" s="415">
        <v>1</v>
      </c>
      <c r="L134" s="180" t="str">
        <f t="shared" si="0"/>
        <v>OK</v>
      </c>
      <c r="N134" s="11"/>
      <c r="P134" s="126"/>
      <c r="Q134" s="126"/>
      <c r="R134" s="126"/>
      <c r="S134" s="11"/>
      <c r="T134" s="11"/>
      <c r="U134" s="16"/>
    </row>
    <row r="135" spans="2:21" ht="10.35" customHeight="1">
      <c r="B135" s="15"/>
      <c r="C135" s="11"/>
      <c r="D135" s="97" t="s">
        <v>24</v>
      </c>
      <c r="E135" s="39" t="s">
        <v>58</v>
      </c>
      <c r="F135" s="40"/>
      <c r="H135" s="405">
        <f>H81</f>
        <v>0</v>
      </c>
      <c r="I135" s="409"/>
      <c r="J135" s="464"/>
      <c r="K135" s="412">
        <v>1</v>
      </c>
      <c r="L135" s="177" t="str">
        <f t="shared" si="0"/>
        <v>OK</v>
      </c>
      <c r="N135" s="11"/>
      <c r="P135" s="126"/>
      <c r="Q135" s="126"/>
      <c r="R135" s="126"/>
      <c r="S135" s="11"/>
      <c r="T135" s="11"/>
      <c r="U135" s="16"/>
    </row>
    <row r="136" spans="2:21" ht="10.35" hidden="1" customHeight="1">
      <c r="B136" s="15"/>
      <c r="C136" s="11"/>
      <c r="D136" s="100"/>
      <c r="E136" s="41" t="s">
        <v>121</v>
      </c>
      <c r="F136" s="42"/>
      <c r="H136" s="406"/>
      <c r="I136" s="406"/>
      <c r="J136" s="458"/>
      <c r="K136" s="413"/>
      <c r="L136" s="179"/>
      <c r="N136" s="11"/>
      <c r="P136" s="126"/>
      <c r="Q136" s="126"/>
      <c r="R136" s="126"/>
      <c r="S136" s="11"/>
      <c r="T136" s="11"/>
      <c r="U136" s="16"/>
    </row>
    <row r="137" spans="2:21" ht="10.35" hidden="1" customHeight="1">
      <c r="B137" s="15"/>
      <c r="C137" s="11"/>
      <c r="D137" s="100"/>
      <c r="E137" s="41"/>
      <c r="F137" s="42" t="s">
        <v>29</v>
      </c>
      <c r="H137" s="406"/>
      <c r="I137" s="406"/>
      <c r="J137" s="458"/>
      <c r="K137" s="413"/>
      <c r="L137" s="179"/>
      <c r="N137" s="11"/>
      <c r="P137" s="126"/>
      <c r="Q137" s="126"/>
      <c r="R137" s="126"/>
      <c r="S137" s="11"/>
      <c r="T137" s="11"/>
      <c r="U137" s="16"/>
    </row>
    <row r="138" spans="2:21" ht="10.35" hidden="1" customHeight="1">
      <c r="B138" s="15"/>
      <c r="C138" s="11"/>
      <c r="D138" s="100"/>
      <c r="E138" s="41"/>
      <c r="F138" s="42" t="s">
        <v>122</v>
      </c>
      <c r="H138" s="406"/>
      <c r="I138" s="406"/>
      <c r="J138" s="458"/>
      <c r="K138" s="413"/>
      <c r="L138" s="179"/>
      <c r="N138" s="11"/>
      <c r="P138" s="126"/>
      <c r="Q138" s="126"/>
      <c r="R138" s="126"/>
      <c r="S138" s="11"/>
      <c r="T138" s="11"/>
      <c r="U138" s="16"/>
    </row>
    <row r="139" spans="2:21" ht="10.35" hidden="1" customHeight="1">
      <c r="B139" s="15"/>
      <c r="C139" s="11"/>
      <c r="D139" s="100"/>
      <c r="E139" s="41"/>
      <c r="F139" s="42" t="s">
        <v>382</v>
      </c>
      <c r="H139" s="406"/>
      <c r="I139" s="406"/>
      <c r="J139" s="458"/>
      <c r="K139" s="413"/>
      <c r="L139" s="179"/>
      <c r="N139" s="11"/>
      <c r="P139" s="126"/>
      <c r="Q139" s="126"/>
      <c r="R139" s="126"/>
      <c r="S139" s="11"/>
      <c r="T139" s="11"/>
      <c r="U139" s="16"/>
    </row>
    <row r="140" spans="2:21" ht="10.35" customHeight="1">
      <c r="B140" s="15"/>
      <c r="C140" s="11"/>
      <c r="D140" s="99"/>
      <c r="E140" s="43" t="s">
        <v>716</v>
      </c>
      <c r="F140" s="44"/>
      <c r="H140" s="408">
        <f>K81</f>
        <v>0</v>
      </c>
      <c r="I140" s="411"/>
      <c r="J140" s="465"/>
      <c r="K140" s="415">
        <v>1</v>
      </c>
      <c r="L140" s="180" t="str">
        <f t="shared" si="0"/>
        <v>OK</v>
      </c>
      <c r="N140" s="11"/>
      <c r="P140" s="126"/>
      <c r="Q140" s="126"/>
      <c r="R140" s="126"/>
      <c r="S140" s="11"/>
      <c r="T140" s="11"/>
      <c r="U140" s="16"/>
    </row>
    <row r="141" spans="2:21" ht="10.35" customHeight="1">
      <c r="B141" s="15"/>
      <c r="C141" s="11"/>
      <c r="D141" s="97" t="s">
        <v>26</v>
      </c>
      <c r="E141" s="39" t="s">
        <v>58</v>
      </c>
      <c r="F141" s="40"/>
      <c r="H141" s="405">
        <f>H82</f>
        <v>0</v>
      </c>
      <c r="I141" s="409"/>
      <c r="J141" s="464"/>
      <c r="K141" s="412">
        <v>1</v>
      </c>
      <c r="L141" s="177" t="str">
        <f t="shared" si="0"/>
        <v>OK</v>
      </c>
      <c r="N141" s="11"/>
      <c r="P141" s="126"/>
      <c r="Q141" s="126"/>
      <c r="R141" s="126"/>
      <c r="S141" s="11"/>
      <c r="T141" s="11"/>
      <c r="U141" s="16"/>
    </row>
    <row r="142" spans="2:21" ht="10.35" hidden="1" customHeight="1">
      <c r="B142" s="15"/>
      <c r="C142" s="11"/>
      <c r="D142" s="100"/>
      <c r="E142" s="41" t="s">
        <v>121</v>
      </c>
      <c r="F142" s="42"/>
      <c r="H142" s="406"/>
      <c r="I142" s="406"/>
      <c r="J142" s="458"/>
      <c r="K142" s="413"/>
      <c r="L142" s="179"/>
      <c r="N142" s="11"/>
      <c r="P142" s="126"/>
      <c r="Q142" s="126"/>
      <c r="R142" s="126"/>
      <c r="S142" s="11"/>
      <c r="T142" s="11"/>
      <c r="U142" s="16"/>
    </row>
    <row r="143" spans="2:21" ht="10.35" hidden="1" customHeight="1">
      <c r="B143" s="15"/>
      <c r="C143" s="11"/>
      <c r="D143" s="100"/>
      <c r="E143" s="41"/>
      <c r="F143" s="42" t="s">
        <v>29</v>
      </c>
      <c r="H143" s="406"/>
      <c r="I143" s="406"/>
      <c r="J143" s="458"/>
      <c r="K143" s="413"/>
      <c r="L143" s="179"/>
      <c r="N143" s="11"/>
      <c r="P143" s="126"/>
      <c r="Q143" s="126"/>
      <c r="R143" s="126"/>
      <c r="S143" s="11"/>
      <c r="T143" s="11"/>
      <c r="U143" s="16"/>
    </row>
    <row r="144" spans="2:21" ht="10.35" hidden="1" customHeight="1">
      <c r="B144" s="15"/>
      <c r="C144" s="11"/>
      <c r="D144" s="100"/>
      <c r="E144" s="41"/>
      <c r="F144" s="42" t="s">
        <v>122</v>
      </c>
      <c r="H144" s="406"/>
      <c r="I144" s="406"/>
      <c r="J144" s="458"/>
      <c r="K144" s="413"/>
      <c r="L144" s="179"/>
      <c r="N144" s="11"/>
      <c r="P144" s="126"/>
      <c r="Q144" s="126"/>
      <c r="R144" s="126"/>
      <c r="S144" s="11"/>
      <c r="T144" s="11"/>
      <c r="U144" s="16"/>
    </row>
    <row r="145" spans="2:21" ht="10.35" hidden="1" customHeight="1">
      <c r="B145" s="15"/>
      <c r="C145" s="11"/>
      <c r="D145" s="100"/>
      <c r="E145" s="41"/>
      <c r="F145" s="42" t="s">
        <v>382</v>
      </c>
      <c r="H145" s="406"/>
      <c r="I145" s="406"/>
      <c r="J145" s="458"/>
      <c r="K145" s="413"/>
      <c r="L145" s="179"/>
      <c r="N145" s="11"/>
      <c r="P145" s="126"/>
      <c r="Q145" s="126"/>
      <c r="R145" s="126"/>
      <c r="S145" s="11"/>
      <c r="T145" s="11"/>
      <c r="U145" s="16"/>
    </row>
    <row r="146" spans="2:21" ht="10.35" customHeight="1">
      <c r="B146" s="15"/>
      <c r="C146" s="11"/>
      <c r="D146" s="99"/>
      <c r="E146" s="43" t="s">
        <v>716</v>
      </c>
      <c r="F146" s="44"/>
      <c r="H146" s="408">
        <f>K82</f>
        <v>0</v>
      </c>
      <c r="I146" s="411"/>
      <c r="J146" s="465"/>
      <c r="K146" s="415">
        <v>1</v>
      </c>
      <c r="L146" s="180" t="str">
        <f t="shared" si="0"/>
        <v>OK</v>
      </c>
      <c r="N146" s="11"/>
      <c r="P146" s="126"/>
      <c r="Q146" s="126"/>
      <c r="R146" s="126"/>
      <c r="S146" s="11"/>
      <c r="T146" s="11"/>
      <c r="U146" s="16"/>
    </row>
    <row r="147" spans="2:21" ht="10.35" customHeight="1" thickBot="1">
      <c r="B147" s="17"/>
      <c r="C147" s="18"/>
      <c r="D147" s="18"/>
      <c r="E147" s="18"/>
      <c r="F147" s="18"/>
      <c r="G147" s="150"/>
      <c r="H147" s="182"/>
      <c r="I147" s="182"/>
      <c r="J147" s="182"/>
      <c r="K147" s="182"/>
      <c r="L147" s="182"/>
      <c r="M147" s="183"/>
      <c r="N147" s="18"/>
      <c r="O147" s="183"/>
      <c r="P147" s="182"/>
      <c r="Q147" s="182"/>
      <c r="R147" s="182"/>
      <c r="S147" s="18"/>
      <c r="T147" s="18"/>
      <c r="U147" s="19"/>
    </row>
  </sheetData>
  <protectedRanges>
    <protectedRange sqref="I111:J111 I116:J118 I123:J123 I124:J125 I127:J129 I134:J135 I140:J141 I146:J146" name="L2.1_checking"/>
  </protectedRanges>
  <mergeCells count="2">
    <mergeCell ref="H27:L27"/>
    <mergeCell ref="P27:R27"/>
  </mergeCells>
  <phoneticPr fontId="22" type="noConversion"/>
  <conditionalFormatting sqref="L111:L146">
    <cfRule type="containsText" dxfId="193" priority="1" operator="containsText" text="ERROR">
      <formula>NOT(ISERROR(SEARCH("ERROR",L111)))</formula>
    </cfRule>
  </conditionalFormatting>
  <pageMargins left="0.75" right="0.75" top="0.43" bottom="0.35" header="0.28000000000000003" footer="0.3"/>
  <pageSetup paperSize="9" scale="35" orientation="landscape" r:id="rId1"/>
  <headerFooter alignWithMargins="0">
    <oddFooter>&amp;L&amp;D&amp;R&amp;F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249977111117893"/>
    <pageSetUpPr fitToPage="1"/>
  </sheetPr>
  <dimension ref="A1:V147"/>
  <sheetViews>
    <sheetView showGridLines="0" zoomScaleNormal="100" workbookViewId="0"/>
  </sheetViews>
  <sheetFormatPr defaultColWidth="8.7109375" defaultRowHeight="11.25"/>
  <cols>
    <col min="1" max="3" width="3.5703125" style="4" customWidth="1"/>
    <col min="4" max="4" width="10.5703125" style="4" customWidth="1"/>
    <col min="5" max="5" width="5.5703125" style="4" customWidth="1"/>
    <col min="6" max="6" width="40.5703125" style="4" customWidth="1"/>
    <col min="7" max="7" width="3.5703125" style="4" customWidth="1"/>
    <col min="8" max="9" width="15.5703125" style="9" customWidth="1"/>
    <col min="10" max="10" width="20.5703125" style="9" customWidth="1"/>
    <col min="11" max="12" width="15.5703125" style="9" customWidth="1"/>
    <col min="13" max="13" width="3.5703125" style="382" customWidth="1"/>
    <col min="14" max="14" width="15.5703125" style="9" customWidth="1"/>
    <col min="15" max="15" width="3.5703125" style="376" customWidth="1"/>
    <col min="16" max="18" width="15.5703125" style="9" customWidth="1"/>
    <col min="19" max="19" width="3.5703125" style="382" customWidth="1"/>
    <col min="20" max="20" width="15.5703125" style="9" customWidth="1"/>
    <col min="21" max="22" width="3.5703125" style="4" customWidth="1"/>
    <col min="23" max="16384" width="8.7109375" style="5"/>
  </cols>
  <sheetData>
    <row r="1" spans="2:21" ht="10.15" customHeight="1"/>
    <row r="2" spans="2:21" ht="13.15" customHeight="1">
      <c r="B2" s="1" t="s">
        <v>132</v>
      </c>
      <c r="C2" s="1"/>
      <c r="D2" s="3"/>
      <c r="E2" s="3"/>
      <c r="F2" s="3"/>
      <c r="G2" s="3"/>
      <c r="U2" s="52" t="s">
        <v>174</v>
      </c>
    </row>
    <row r="3" spans="2:21" ht="13.15" customHeight="1">
      <c r="B3" s="1" t="s">
        <v>366</v>
      </c>
      <c r="C3" s="1"/>
      <c r="D3" s="3"/>
      <c r="E3" s="3"/>
      <c r="F3" s="3"/>
      <c r="G3" s="3"/>
      <c r="U3" s="55" t="s">
        <v>175</v>
      </c>
    </row>
    <row r="4" spans="2:21" ht="10.15" customHeight="1">
      <c r="B4" s="3"/>
      <c r="C4" s="3"/>
      <c r="D4" s="3"/>
      <c r="E4" s="3"/>
      <c r="F4" s="3"/>
      <c r="G4" s="3"/>
    </row>
    <row r="5" spans="2:21" ht="13.15" customHeight="1">
      <c r="B5" s="1" t="str">
        <f ca="1">CONCATENATE("&lt;",MID(CELL("filename",$A$1),FIND("]",CELL("filename",$A$1))+1,LEN(CELL("filename",$A$1))),"&gt;")</f>
        <v>&lt;L2.1-x&gt;</v>
      </c>
      <c r="C5" s="1"/>
      <c r="D5" s="3"/>
      <c r="E5" s="3"/>
      <c r="F5" s="3"/>
      <c r="G5" s="3"/>
    </row>
    <row r="6" spans="2:21" ht="13.15" customHeight="1">
      <c r="B6" s="1" t="s">
        <v>541</v>
      </c>
      <c r="C6" s="1"/>
      <c r="D6" s="3"/>
      <c r="E6" s="3"/>
      <c r="F6" s="3"/>
      <c r="G6" s="3"/>
    </row>
    <row r="7" spans="2:21" ht="13.15" customHeight="1">
      <c r="B7" s="181" t="s">
        <v>693</v>
      </c>
      <c r="C7" s="181"/>
      <c r="D7" s="3"/>
      <c r="E7" s="545" t="str">
        <f ca="1">IFERROR(VLOOKUP(MID(CELL("filename",A1),FIND("L2.1-",CELL("filename",A1))+5,255),Index!$D$44:$E$67,2,FALSE),"[Please rename this tab in the format of &lt;L2.1-x&gt;.]")</f>
        <v>[Please rename this tab in the format of &lt;L2.1-x&gt;.]</v>
      </c>
      <c r="F7" s="546"/>
      <c r="G7" s="376"/>
    </row>
    <row r="8" spans="2:21" ht="13.15" customHeight="1">
      <c r="B8" s="1" t="str">
        <f>"As at " &amp;RIGHT(valuation_date,2)&amp;" "&amp;TEXT(DATE(2000,MID(valuation_date,5,2),1),"mmmm")&amp;" "&amp;LEFT(valuation_date,4)</f>
        <v>As at 31 December 2018</v>
      </c>
      <c r="H8" s="4"/>
      <c r="I8" s="4"/>
    </row>
    <row r="9" spans="2:21" ht="10.15" customHeight="1" thickBot="1">
      <c r="B9" s="1"/>
      <c r="H9" s="4"/>
      <c r="I9" s="4"/>
      <c r="J9" s="344"/>
      <c r="K9" s="344"/>
      <c r="L9" s="344"/>
      <c r="N9" s="344"/>
      <c r="P9" s="344"/>
      <c r="Q9" s="344"/>
      <c r="R9" s="344"/>
      <c r="T9" s="344"/>
    </row>
    <row r="10" spans="2:21" ht="10.15" customHeight="1">
      <c r="B10" s="12"/>
      <c r="C10" s="13"/>
      <c r="D10" s="13"/>
      <c r="E10" s="13"/>
      <c r="F10" s="13"/>
      <c r="G10" s="13"/>
      <c r="H10" s="146"/>
      <c r="I10" s="146"/>
      <c r="J10" s="146"/>
      <c r="K10" s="146"/>
      <c r="L10" s="146"/>
      <c r="M10" s="146"/>
      <c r="N10" s="146"/>
      <c r="O10" s="146"/>
      <c r="P10" s="146"/>
      <c r="Q10" s="146"/>
      <c r="R10" s="146"/>
      <c r="S10" s="146"/>
      <c r="T10" s="146"/>
      <c r="U10" s="14"/>
    </row>
    <row r="11" spans="2:21" ht="10.15" customHeight="1">
      <c r="B11" s="15"/>
      <c r="C11" s="377" t="s">
        <v>306</v>
      </c>
      <c r="D11" s="220"/>
      <c r="E11" s="11"/>
      <c r="F11" s="11"/>
      <c r="G11" s="11"/>
      <c r="H11" s="126"/>
      <c r="I11" s="126"/>
      <c r="J11" s="126"/>
      <c r="K11" s="126"/>
      <c r="L11" s="126"/>
      <c r="M11" s="126"/>
      <c r="N11" s="126"/>
      <c r="O11" s="126"/>
      <c r="P11" s="126"/>
      <c r="Q11" s="126"/>
      <c r="R11" s="126"/>
      <c r="S11" s="126"/>
      <c r="T11" s="126"/>
      <c r="U11" s="16"/>
    </row>
    <row r="12" spans="2:21" ht="10.15" customHeight="1">
      <c r="B12" s="15"/>
      <c r="C12" s="221" t="s">
        <v>129</v>
      </c>
      <c r="D12" s="11" t="s">
        <v>680</v>
      </c>
      <c r="E12" s="11"/>
      <c r="F12" s="11"/>
      <c r="G12" s="11"/>
      <c r="H12" s="126"/>
      <c r="I12" s="126"/>
      <c r="J12" s="126"/>
      <c r="K12" s="126"/>
      <c r="L12" s="126"/>
      <c r="M12" s="126"/>
      <c r="N12" s="126"/>
      <c r="O12" s="126"/>
      <c r="P12" s="126"/>
      <c r="Q12" s="126"/>
      <c r="R12" s="126"/>
      <c r="S12" s="126"/>
      <c r="T12" s="126"/>
      <c r="U12" s="16"/>
    </row>
    <row r="13" spans="2:21" ht="10.15" customHeight="1">
      <c r="B13" s="15"/>
      <c r="C13" s="221" t="s">
        <v>130</v>
      </c>
      <c r="D13" s="11" t="s">
        <v>414</v>
      </c>
      <c r="E13" s="11"/>
      <c r="F13" s="11"/>
      <c r="G13" s="11"/>
      <c r="H13" s="126"/>
      <c r="I13" s="126"/>
      <c r="J13" s="126"/>
      <c r="K13" s="126"/>
      <c r="L13" s="126"/>
      <c r="M13" s="126"/>
      <c r="N13" s="126"/>
      <c r="O13" s="126"/>
      <c r="P13" s="126"/>
      <c r="Q13" s="126"/>
      <c r="R13" s="126"/>
      <c r="S13" s="126"/>
      <c r="T13" s="126"/>
      <c r="U13" s="16"/>
    </row>
    <row r="14" spans="2:21" ht="10.15" customHeight="1">
      <c r="B14" s="15"/>
      <c r="C14" s="221" t="s">
        <v>131</v>
      </c>
      <c r="D14" s="11" t="s">
        <v>312</v>
      </c>
      <c r="E14" s="11"/>
      <c r="F14" s="11"/>
      <c r="G14" s="11"/>
      <c r="H14" s="126"/>
      <c r="I14" s="126"/>
      <c r="J14" s="126"/>
      <c r="K14" s="126"/>
      <c r="L14" s="126"/>
      <c r="M14" s="126"/>
      <c r="N14" s="126"/>
      <c r="O14" s="126"/>
      <c r="P14" s="126"/>
      <c r="Q14" s="126"/>
      <c r="R14" s="126"/>
      <c r="S14" s="126"/>
      <c r="T14" s="126"/>
      <c r="U14" s="16"/>
    </row>
    <row r="15" spans="2:21" ht="10.15" customHeight="1">
      <c r="B15" s="15"/>
      <c r="C15" s="11"/>
      <c r="D15" s="232" t="s">
        <v>686</v>
      </c>
      <c r="E15" s="11"/>
      <c r="F15" s="11"/>
      <c r="G15" s="11"/>
      <c r="H15" s="126"/>
      <c r="I15" s="126"/>
      <c r="J15" s="126"/>
      <c r="K15" s="126"/>
      <c r="L15" s="126"/>
      <c r="M15" s="126"/>
      <c r="N15" s="126"/>
      <c r="O15" s="126"/>
      <c r="P15" s="126"/>
      <c r="Q15" s="126"/>
      <c r="R15" s="126"/>
      <c r="S15" s="126"/>
      <c r="T15" s="126"/>
      <c r="U15" s="16"/>
    </row>
    <row r="16" spans="2:21" ht="10.15" customHeight="1">
      <c r="B16" s="15"/>
      <c r="C16" s="11"/>
      <c r="D16" s="221" t="s">
        <v>640</v>
      </c>
      <c r="E16" s="11"/>
      <c r="F16" s="11"/>
      <c r="G16" s="11"/>
      <c r="H16" s="126"/>
      <c r="I16" s="126"/>
      <c r="J16" s="126"/>
      <c r="K16" s="126"/>
      <c r="L16" s="126"/>
      <c r="M16" s="126"/>
      <c r="N16" s="126"/>
      <c r="O16" s="126"/>
      <c r="P16" s="126"/>
      <c r="Q16" s="126"/>
      <c r="R16" s="126"/>
      <c r="S16" s="126"/>
      <c r="T16" s="126"/>
      <c r="U16" s="16"/>
    </row>
    <row r="17" spans="1:22" ht="10.15" customHeight="1">
      <c r="B17" s="15"/>
      <c r="C17" s="11"/>
      <c r="D17" s="547" t="s">
        <v>0</v>
      </c>
      <c r="E17" s="551" t="s">
        <v>667</v>
      </c>
      <c r="F17" s="551"/>
      <c r="G17" s="551"/>
      <c r="H17" s="551"/>
      <c r="I17" s="126"/>
      <c r="J17" s="126"/>
      <c r="K17" s="126"/>
      <c r="L17" s="126"/>
      <c r="M17" s="126"/>
      <c r="N17" s="126"/>
      <c r="O17" s="126"/>
      <c r="P17" s="126"/>
      <c r="Q17" s="126"/>
      <c r="R17" s="126"/>
      <c r="S17" s="126"/>
      <c r="T17" s="126"/>
      <c r="U17" s="16"/>
    </row>
    <row r="18" spans="1:22" ht="10.15" customHeight="1">
      <c r="B18" s="15"/>
      <c r="C18" s="11"/>
      <c r="D18" s="547"/>
      <c r="E18" s="549" t="s">
        <v>549</v>
      </c>
      <c r="F18" s="550"/>
      <c r="G18" s="549" t="s">
        <v>687</v>
      </c>
      <c r="H18" s="550"/>
      <c r="J18" s="126"/>
      <c r="K18" s="126"/>
      <c r="L18" s="126"/>
      <c r="M18" s="126"/>
      <c r="N18" s="126"/>
      <c r="O18" s="126"/>
      <c r="P18" s="126"/>
      <c r="Q18" s="126"/>
      <c r="R18" s="126"/>
      <c r="S18" s="126"/>
      <c r="T18" s="126"/>
      <c r="U18" s="16"/>
    </row>
    <row r="19" spans="1:22" ht="10.15" customHeight="1">
      <c r="B19" s="15"/>
      <c r="C19" s="11"/>
      <c r="D19" s="379" t="s">
        <v>362</v>
      </c>
      <c r="E19" s="548" t="s">
        <v>430</v>
      </c>
      <c r="F19" s="548"/>
      <c r="G19" s="548" t="s">
        <v>579</v>
      </c>
      <c r="H19" s="548"/>
      <c r="J19" s="126"/>
      <c r="K19" s="126"/>
      <c r="L19" s="126"/>
      <c r="M19" s="126"/>
      <c r="N19" s="126"/>
      <c r="O19" s="126"/>
      <c r="P19" s="126"/>
      <c r="Q19" s="126"/>
      <c r="R19" s="126"/>
      <c r="S19" s="126"/>
      <c r="T19" s="126"/>
      <c r="U19" s="16"/>
    </row>
    <row r="20" spans="1:22" ht="10.15" customHeight="1">
      <c r="B20" s="15"/>
      <c r="C20" s="11"/>
      <c r="D20" s="379" t="s">
        <v>28</v>
      </c>
      <c r="E20" s="548" t="s">
        <v>53</v>
      </c>
      <c r="F20" s="548"/>
      <c r="G20" s="548" t="s">
        <v>579</v>
      </c>
      <c r="H20" s="548"/>
      <c r="J20" s="126"/>
      <c r="K20" s="126"/>
      <c r="L20" s="126"/>
      <c r="M20" s="126"/>
      <c r="N20" s="126"/>
      <c r="O20" s="126"/>
      <c r="P20" s="126"/>
      <c r="Q20" s="126"/>
      <c r="R20" s="126"/>
      <c r="S20" s="126"/>
      <c r="T20" s="126"/>
      <c r="U20" s="16"/>
    </row>
    <row r="21" spans="1:22" ht="10.15" customHeight="1">
      <c r="B21" s="15"/>
      <c r="C21" s="11"/>
      <c r="H21" s="126"/>
      <c r="I21" s="126"/>
      <c r="J21" s="126"/>
      <c r="K21" s="126"/>
      <c r="L21" s="126"/>
      <c r="M21" s="126"/>
      <c r="N21" s="126"/>
      <c r="O21" s="126"/>
      <c r="P21" s="126"/>
      <c r="Q21" s="126"/>
      <c r="R21" s="126"/>
      <c r="S21" s="126"/>
      <c r="T21" s="126"/>
      <c r="U21" s="16"/>
    </row>
    <row r="22" spans="1:22" ht="10.15" customHeight="1">
      <c r="B22" s="15"/>
      <c r="C22" s="11"/>
      <c r="D22" s="232" t="s">
        <v>666</v>
      </c>
      <c r="H22" s="126"/>
      <c r="I22" s="126"/>
      <c r="J22" s="126"/>
      <c r="K22" s="126"/>
      <c r="L22" s="126"/>
      <c r="M22" s="126"/>
      <c r="N22" s="126"/>
      <c r="O22" s="126"/>
      <c r="P22" s="126"/>
      <c r="Q22" s="126"/>
      <c r="R22" s="126"/>
      <c r="S22" s="126"/>
      <c r="T22" s="126"/>
      <c r="U22" s="16"/>
    </row>
    <row r="23" spans="1:22" ht="10.15" hidden="1" customHeight="1">
      <c r="A23" s="4" t="s">
        <v>116</v>
      </c>
      <c r="B23" s="15"/>
      <c r="C23" s="11"/>
      <c r="D23" s="232"/>
      <c r="H23" s="126"/>
      <c r="I23" s="126"/>
      <c r="J23" s="126"/>
      <c r="K23" s="126"/>
      <c r="L23" s="126"/>
      <c r="M23" s="126"/>
      <c r="N23" s="126"/>
      <c r="O23" s="126"/>
      <c r="P23" s="126"/>
      <c r="Q23" s="126"/>
      <c r="R23" s="126"/>
      <c r="S23" s="126"/>
      <c r="T23" s="126"/>
      <c r="U23" s="16"/>
    </row>
    <row r="24" spans="1:22" ht="10.15" customHeight="1">
      <c r="B24" s="15"/>
      <c r="C24" s="11"/>
      <c r="D24" s="232"/>
      <c r="H24" s="126"/>
      <c r="I24" s="126"/>
      <c r="J24" s="126"/>
      <c r="K24" s="126"/>
      <c r="L24" s="126"/>
      <c r="M24" s="126"/>
      <c r="N24" s="126"/>
      <c r="O24" s="126"/>
      <c r="P24" s="126"/>
      <c r="Q24" s="126"/>
      <c r="R24" s="126"/>
      <c r="S24" s="126"/>
      <c r="T24" s="126"/>
      <c r="U24" s="16"/>
    </row>
    <row r="25" spans="1:22">
      <c r="B25" s="15"/>
      <c r="C25" s="189">
        <v>1</v>
      </c>
      <c r="D25" s="168" t="s">
        <v>301</v>
      </c>
      <c r="E25" s="167"/>
      <c r="F25" s="167"/>
      <c r="G25" s="167"/>
      <c r="H25" s="186"/>
      <c r="I25" s="186"/>
      <c r="J25" s="186"/>
      <c r="K25" s="186"/>
      <c r="L25" s="186"/>
      <c r="M25" s="186"/>
      <c r="N25" s="186"/>
      <c r="O25" s="186"/>
      <c r="P25" s="186"/>
      <c r="Q25" s="186"/>
      <c r="R25" s="186"/>
      <c r="S25" s="186"/>
      <c r="T25" s="186"/>
      <c r="U25" s="16"/>
    </row>
    <row r="26" spans="1:22">
      <c r="B26" s="15"/>
      <c r="C26" s="11"/>
      <c r="D26" s="11"/>
      <c r="E26" s="11"/>
      <c r="F26" s="11"/>
      <c r="G26" s="11"/>
      <c r="H26" s="126"/>
      <c r="I26" s="126"/>
      <c r="J26" s="126"/>
      <c r="K26" s="126"/>
      <c r="L26" s="126"/>
      <c r="M26" s="126"/>
      <c r="N26" s="126"/>
      <c r="O26" s="126"/>
      <c r="P26" s="126"/>
      <c r="Q26" s="126"/>
      <c r="R26" s="126"/>
      <c r="S26" s="126"/>
      <c r="T26" s="126"/>
      <c r="U26" s="16"/>
    </row>
    <row r="27" spans="1:22">
      <c r="B27" s="15"/>
      <c r="C27" s="11"/>
      <c r="D27" s="96"/>
      <c r="E27" s="11"/>
      <c r="F27" s="11"/>
      <c r="G27" s="11"/>
      <c r="H27" s="544" t="s">
        <v>310</v>
      </c>
      <c r="I27" s="544"/>
      <c r="J27" s="544"/>
      <c r="K27" s="544"/>
      <c r="L27" s="544"/>
      <c r="M27" s="126"/>
      <c r="N27" s="126"/>
      <c r="O27" s="126"/>
      <c r="P27" s="544" t="s">
        <v>681</v>
      </c>
      <c r="Q27" s="544"/>
      <c r="R27" s="544"/>
      <c r="S27" s="126"/>
      <c r="T27" s="126"/>
      <c r="U27" s="16"/>
    </row>
    <row r="28" spans="1:22">
      <c r="B28" s="15"/>
      <c r="C28" s="11"/>
      <c r="D28" s="96"/>
      <c r="E28" s="11"/>
      <c r="F28" s="11"/>
      <c r="G28" s="11"/>
      <c r="H28" s="184"/>
      <c r="I28" s="233" t="s">
        <v>572</v>
      </c>
      <c r="J28" s="184"/>
      <c r="K28" s="184"/>
      <c r="L28" s="184"/>
      <c r="M28" s="126"/>
      <c r="N28" s="126"/>
      <c r="O28" s="126"/>
      <c r="P28" s="184"/>
      <c r="Q28" s="233" t="s">
        <v>572</v>
      </c>
      <c r="R28" s="184"/>
      <c r="S28" s="126"/>
      <c r="T28" s="126"/>
      <c r="U28" s="16"/>
    </row>
    <row r="29" spans="1:22" ht="10.15" customHeight="1">
      <c r="B29" s="15"/>
      <c r="C29" s="11"/>
      <c r="D29" s="2"/>
      <c r="E29" s="2"/>
      <c r="F29" s="2"/>
      <c r="G29" s="11"/>
      <c r="H29" s="185">
        <v>1</v>
      </c>
      <c r="I29" s="185">
        <v>2</v>
      </c>
      <c r="J29" s="185">
        <v>3</v>
      </c>
      <c r="K29" s="185">
        <v>4</v>
      </c>
      <c r="L29" s="185">
        <v>5</v>
      </c>
      <c r="M29" s="126"/>
      <c r="N29" s="2"/>
      <c r="O29" s="126"/>
      <c r="P29" s="185">
        <v>6</v>
      </c>
      <c r="Q29" s="185">
        <v>7</v>
      </c>
      <c r="R29" s="185">
        <v>8</v>
      </c>
      <c r="S29" s="126"/>
      <c r="T29" s="2"/>
      <c r="U29" s="16"/>
    </row>
    <row r="30" spans="1:22" s="154" customFormat="1" ht="41.45" customHeight="1">
      <c r="A30" s="4"/>
      <c r="B30" s="148"/>
      <c r="C30" s="35"/>
      <c r="D30" s="155" t="s">
        <v>0</v>
      </c>
      <c r="E30" s="188" t="s">
        <v>11</v>
      </c>
      <c r="F30" s="156"/>
      <c r="G30" s="11"/>
      <c r="H30" s="158" t="s">
        <v>58</v>
      </c>
      <c r="I30" s="335" t="s">
        <v>430</v>
      </c>
      <c r="J30" s="158" t="s">
        <v>69</v>
      </c>
      <c r="K30" s="158" t="s">
        <v>13</v>
      </c>
      <c r="L30" s="158" t="s">
        <v>14</v>
      </c>
      <c r="M30" s="126"/>
      <c r="N30" s="158" t="s">
        <v>641</v>
      </c>
      <c r="O30" s="126"/>
      <c r="P30" s="158" t="s">
        <v>402</v>
      </c>
      <c r="Q30" s="335" t="s">
        <v>593</v>
      </c>
      <c r="R30" s="158" t="s">
        <v>594</v>
      </c>
      <c r="S30" s="126"/>
      <c r="T30" s="158" t="s">
        <v>641</v>
      </c>
      <c r="U30" s="149"/>
      <c r="V30" s="6"/>
    </row>
    <row r="31" spans="1:22">
      <c r="A31" s="6"/>
      <c r="B31" s="15"/>
      <c r="C31" s="11"/>
      <c r="D31" s="100"/>
      <c r="E31" s="41"/>
      <c r="F31" s="42"/>
      <c r="G31" s="11"/>
      <c r="H31" s="135"/>
      <c r="I31" s="169" t="s">
        <v>54</v>
      </c>
      <c r="J31" s="169" t="s">
        <v>54</v>
      </c>
      <c r="K31" s="169" t="s">
        <v>54</v>
      </c>
      <c r="L31" s="169" t="s">
        <v>54</v>
      </c>
      <c r="M31" s="126"/>
      <c r="N31" s="169"/>
      <c r="O31" s="126"/>
      <c r="P31" s="98"/>
      <c r="Q31" s="131" t="s">
        <v>54</v>
      </c>
      <c r="R31" s="169" t="s">
        <v>54</v>
      </c>
      <c r="S31" s="126"/>
      <c r="T31" s="169"/>
      <c r="U31" s="16"/>
    </row>
    <row r="32" spans="1:22">
      <c r="B32" s="15"/>
      <c r="C32" s="11"/>
      <c r="D32" s="159" t="s">
        <v>1</v>
      </c>
      <c r="E32" s="160" t="s">
        <v>2</v>
      </c>
      <c r="F32" s="42"/>
      <c r="G32" s="11"/>
      <c r="H32" s="135"/>
      <c r="I32" s="170"/>
      <c r="J32" s="170"/>
      <c r="K32" s="170"/>
      <c r="L32" s="170"/>
      <c r="M32" s="126"/>
      <c r="N32" s="170"/>
      <c r="O32" s="126"/>
      <c r="P32" s="135"/>
      <c r="Q32" s="132"/>
      <c r="R32" s="170"/>
      <c r="S32" s="126"/>
      <c r="T32" s="170"/>
      <c r="U32" s="16"/>
    </row>
    <row r="33" spans="2:21">
      <c r="B33" s="15"/>
      <c r="C33" s="11"/>
      <c r="D33" s="159"/>
      <c r="E33" s="160"/>
      <c r="F33" s="42" t="s">
        <v>360</v>
      </c>
      <c r="G33" s="11"/>
      <c r="H33" s="135"/>
      <c r="I33" s="170"/>
      <c r="J33" s="170"/>
      <c r="K33" s="170"/>
      <c r="L33" s="170"/>
      <c r="M33" s="126"/>
      <c r="N33" s="170"/>
      <c r="O33" s="126"/>
      <c r="P33" s="135"/>
      <c r="Q33" s="132"/>
      <c r="R33" s="170"/>
      <c r="S33" s="126"/>
      <c r="T33" s="170"/>
      <c r="U33" s="16"/>
    </row>
    <row r="34" spans="2:21">
      <c r="B34" s="15"/>
      <c r="C34" s="11"/>
      <c r="D34" s="100"/>
      <c r="E34" s="41"/>
      <c r="F34" s="226" t="s">
        <v>3</v>
      </c>
      <c r="G34" s="11"/>
      <c r="H34" s="135"/>
      <c r="I34" s="135"/>
      <c r="J34" s="135"/>
      <c r="K34" s="135"/>
      <c r="L34" s="135"/>
      <c r="M34" s="126"/>
      <c r="N34" s="135"/>
      <c r="O34" s="126"/>
      <c r="P34" s="135"/>
      <c r="Q34" s="135"/>
      <c r="R34" s="135"/>
      <c r="S34" s="126"/>
      <c r="T34" s="135"/>
      <c r="U34" s="16"/>
    </row>
    <row r="35" spans="2:21">
      <c r="B35" s="15"/>
      <c r="C35" s="11"/>
      <c r="D35" s="100"/>
      <c r="E35" s="41"/>
      <c r="F35" s="227" t="s">
        <v>4</v>
      </c>
      <c r="G35" s="11"/>
      <c r="H35" s="398"/>
      <c r="I35" s="398"/>
      <c r="J35" s="398"/>
      <c r="K35" s="398"/>
      <c r="L35" s="398"/>
      <c r="M35" s="126"/>
      <c r="N35" s="171" t="str">
        <f ca="1">IF(OR(ISERROR(VLOOKUP($E$7,Index!$E$44:$G$67,2,FALSE)),ISERROR(I35/H35)),"OK",(IF(AND(I35/H35&gt;=VLOOKUP($E$7,Index!$E$44:$G$67,2,FALSE),OR(VLOOKUP($E$7,Index!$E$44:$G$67,3,FALSE)="",I35/H35&lt;=VLOOKUP($E$7,Index!$E$44:$G$67,3,FALSE))),"OK","ERROR")))</f>
        <v>OK</v>
      </c>
      <c r="O35" s="126"/>
      <c r="P35" s="398"/>
      <c r="Q35" s="398"/>
      <c r="R35" s="398"/>
      <c r="S35" s="126"/>
      <c r="T35" s="171" t="str">
        <f ca="1">IF(OR(ISERROR(VLOOKUP($E$7,Index!$E$44:$G$67,2,FALSE)),ISERROR(Q35/P35)),"OK",(IF(AND(Q35/P35&gt;=VLOOKUP($E$7,Index!$E$44:$G$67,2,FALSE),OR(VLOOKUP($E$7,Index!$E$44:$G$67,3,FALSE)="",Q35/P35&lt;=VLOOKUP($E$7,Index!$E$44:$G$67,3,FALSE))),"OK","ERROR")))</f>
        <v>OK</v>
      </c>
      <c r="U35" s="16"/>
    </row>
    <row r="36" spans="2:21">
      <c r="B36" s="15"/>
      <c r="C36" s="11"/>
      <c r="D36" s="100"/>
      <c r="E36" s="41"/>
      <c r="F36" s="227" t="s">
        <v>5</v>
      </c>
      <c r="G36" s="11"/>
      <c r="H36" s="398"/>
      <c r="I36" s="398"/>
      <c r="J36" s="398"/>
      <c r="K36" s="398"/>
      <c r="L36" s="398"/>
      <c r="M36" s="126"/>
      <c r="N36" s="171" t="str">
        <f ca="1">IF(OR(ISERROR(VLOOKUP($E$7,Index!$E$44:$G$67,2,FALSE)),ISERROR(I36/H36)),"OK",(IF(AND(I36/H36&gt;=VLOOKUP($E$7,Index!$E$44:$G$67,2,FALSE),OR(VLOOKUP($E$7,Index!$E$44:$G$67,3,FALSE)="",I36/H36&lt;=VLOOKUP($E$7,Index!$E$44:$G$67,3,FALSE))),"OK","ERROR")))</f>
        <v>OK</v>
      </c>
      <c r="O36" s="126"/>
      <c r="P36" s="398"/>
      <c r="Q36" s="398"/>
      <c r="R36" s="398"/>
      <c r="S36" s="126"/>
      <c r="T36" s="171" t="str">
        <f ca="1">IF(OR(ISERROR(VLOOKUP($E$7,Index!$E$44:$G$67,2,FALSE)),ISERROR(Q36/P36)),"OK",(IF(AND(Q36/P36&gt;=VLOOKUP($E$7,Index!$E$44:$G$67,2,FALSE),OR(VLOOKUP($E$7,Index!$E$44:$G$67,3,FALSE)="",Q36/P36&lt;=VLOOKUP($E$7,Index!$E$44:$G$67,3,FALSE))),"OK","ERROR")))</f>
        <v>OK</v>
      </c>
      <c r="U36" s="16"/>
    </row>
    <row r="37" spans="2:21">
      <c r="B37" s="15"/>
      <c r="C37" s="11"/>
      <c r="D37" s="100"/>
      <c r="E37" s="41"/>
      <c r="F37" s="227" t="s">
        <v>6</v>
      </c>
      <c r="G37" s="11"/>
      <c r="H37" s="398"/>
      <c r="I37" s="398"/>
      <c r="J37" s="398"/>
      <c r="K37" s="398"/>
      <c r="L37" s="398"/>
      <c r="M37" s="126"/>
      <c r="N37" s="171" t="str">
        <f ca="1">IF(OR(ISERROR(VLOOKUP($E$7,Index!$E$44:$G$67,2,FALSE)),ISERROR(I37/H37)),"OK",(IF(AND(I37/H37&gt;=VLOOKUP($E$7,Index!$E$44:$G$67,2,FALSE),OR(VLOOKUP($E$7,Index!$E$44:$G$67,3,FALSE)="",I37/H37&lt;=VLOOKUP($E$7,Index!$E$44:$G$67,3,FALSE))),"OK","ERROR")))</f>
        <v>OK</v>
      </c>
      <c r="O37" s="126"/>
      <c r="P37" s="398"/>
      <c r="Q37" s="398"/>
      <c r="R37" s="398"/>
      <c r="S37" s="126"/>
      <c r="T37" s="171" t="str">
        <f ca="1">IF(OR(ISERROR(VLOOKUP($E$7,Index!$E$44:$G$67,2,FALSE)),ISERROR(Q37/P37)),"OK",(IF(AND(Q37/P37&gt;=VLOOKUP($E$7,Index!$E$44:$G$67,2,FALSE),OR(VLOOKUP($E$7,Index!$E$44:$G$67,3,FALSE)="",Q37/P37&lt;=VLOOKUP($E$7,Index!$E$44:$G$67,3,FALSE))),"OK","ERROR")))</f>
        <v>OK</v>
      </c>
      <c r="U37" s="16"/>
    </row>
    <row r="38" spans="2:21">
      <c r="B38" s="15"/>
      <c r="C38" s="11"/>
      <c r="D38" s="100"/>
      <c r="E38" s="41"/>
      <c r="F38" s="227" t="s">
        <v>7</v>
      </c>
      <c r="G38" s="11"/>
      <c r="H38" s="398"/>
      <c r="I38" s="398"/>
      <c r="J38" s="398"/>
      <c r="K38" s="398"/>
      <c r="L38" s="398"/>
      <c r="M38" s="126"/>
      <c r="N38" s="171" t="str">
        <f ca="1">IF(OR(ISERROR(VLOOKUP($E$7,Index!$E$44:$G$67,2,FALSE)),ISERROR(I38/H38)),"OK",(IF(AND(I38/H38&gt;=VLOOKUP($E$7,Index!$E$44:$G$67,2,FALSE),OR(VLOOKUP($E$7,Index!$E$44:$G$67,3,FALSE)="",I38/H38&lt;=VLOOKUP($E$7,Index!$E$44:$G$67,3,FALSE))),"OK","ERROR")))</f>
        <v>OK</v>
      </c>
      <c r="O38" s="126"/>
      <c r="P38" s="398"/>
      <c r="Q38" s="398"/>
      <c r="R38" s="398"/>
      <c r="S38" s="126"/>
      <c r="T38" s="171" t="str">
        <f ca="1">IF(OR(ISERROR(VLOOKUP($E$7,Index!$E$44:$G$67,2,FALSE)),ISERROR(Q38/P38)),"OK",(IF(AND(Q38/P38&gt;=VLOOKUP($E$7,Index!$E$44:$G$67,2,FALSE),OR(VLOOKUP($E$7,Index!$E$44:$G$67,3,FALSE)="",Q38/P38&lt;=VLOOKUP($E$7,Index!$E$44:$G$67,3,FALSE))),"OK","ERROR")))</f>
        <v>OK</v>
      </c>
      <c r="U38" s="16"/>
    </row>
    <row r="39" spans="2:21">
      <c r="B39" s="15"/>
      <c r="C39" s="11"/>
      <c r="D39" s="100"/>
      <c r="E39" s="41"/>
      <c r="F39" s="227" t="s">
        <v>8</v>
      </c>
      <c r="G39" s="11"/>
      <c r="H39" s="398"/>
      <c r="I39" s="398"/>
      <c r="J39" s="398"/>
      <c r="K39" s="398"/>
      <c r="L39" s="398"/>
      <c r="M39" s="126"/>
      <c r="N39" s="171" t="str">
        <f ca="1">IF(OR(ISERROR(VLOOKUP($E$7,Index!$E$44:$G$67,2,FALSE)),ISERROR(I39/H39)),"OK",(IF(AND(I39/H39&gt;=VLOOKUP($E$7,Index!$E$44:$G$67,2,FALSE),OR(VLOOKUP($E$7,Index!$E$44:$G$67,3,FALSE)="",I39/H39&lt;=VLOOKUP($E$7,Index!$E$44:$G$67,3,FALSE))),"OK","ERROR")))</f>
        <v>OK</v>
      </c>
      <c r="O39" s="126"/>
      <c r="P39" s="398"/>
      <c r="Q39" s="398"/>
      <c r="R39" s="398"/>
      <c r="S39" s="126"/>
      <c r="T39" s="171" t="str">
        <f ca="1">IF(OR(ISERROR(VLOOKUP($E$7,Index!$E$44:$G$67,2,FALSE)),ISERROR(Q39/P39)),"OK",(IF(AND(Q39/P39&gt;=VLOOKUP($E$7,Index!$E$44:$G$67,2,FALSE),OR(VLOOKUP($E$7,Index!$E$44:$G$67,3,FALSE)="",Q39/P39&lt;=VLOOKUP($E$7,Index!$E$44:$G$67,3,FALSE))),"OK","ERROR")))</f>
        <v>OK</v>
      </c>
      <c r="U39" s="16"/>
    </row>
    <row r="40" spans="2:21">
      <c r="B40" s="15"/>
      <c r="C40" s="11"/>
      <c r="D40" s="100"/>
      <c r="E40" s="41"/>
      <c r="F40" s="42"/>
      <c r="G40" s="11"/>
      <c r="H40" s="138"/>
      <c r="I40" s="138"/>
      <c r="J40" s="138"/>
      <c r="K40" s="138"/>
      <c r="L40" s="138"/>
      <c r="M40" s="126"/>
      <c r="N40" s="138"/>
      <c r="O40" s="126"/>
      <c r="P40" s="138"/>
      <c r="Q40" s="138"/>
      <c r="R40" s="138"/>
      <c r="S40" s="126"/>
      <c r="T40" s="138"/>
      <c r="U40" s="16"/>
    </row>
    <row r="41" spans="2:21">
      <c r="B41" s="15"/>
      <c r="C41" s="11"/>
      <c r="D41" s="100"/>
      <c r="E41" s="41"/>
      <c r="F41" s="226" t="s">
        <v>9</v>
      </c>
      <c r="G41" s="11"/>
      <c r="H41" s="138"/>
      <c r="I41" s="138"/>
      <c r="J41" s="138"/>
      <c r="K41" s="138"/>
      <c r="L41" s="138"/>
      <c r="M41" s="126"/>
      <c r="N41" s="138"/>
      <c r="O41" s="126"/>
      <c r="P41" s="138"/>
      <c r="Q41" s="138"/>
      <c r="R41" s="138"/>
      <c r="S41" s="126"/>
      <c r="T41" s="138"/>
      <c r="U41" s="16"/>
    </row>
    <row r="42" spans="2:21">
      <c r="B42" s="15"/>
      <c r="C42" s="11"/>
      <c r="D42" s="100"/>
      <c r="E42" s="41"/>
      <c r="F42" s="227" t="s">
        <v>10</v>
      </c>
      <c r="G42" s="11"/>
      <c r="H42" s="398"/>
      <c r="I42" s="398"/>
      <c r="J42" s="398"/>
      <c r="K42" s="398"/>
      <c r="L42" s="398"/>
      <c r="M42" s="126"/>
      <c r="N42" s="171" t="str">
        <f ca="1">IF(OR(ISERROR(VLOOKUP($E$7,Index!$E$44:$G$67,2,FALSE)),ISERROR(I42/H42)),"OK",(IF(AND(I42/H42&gt;=VLOOKUP($E$7,Index!$E$44:$G$67,2,FALSE),OR(VLOOKUP($E$7,Index!$E$44:$G$67,3,FALSE)="",I42/H42&lt;=VLOOKUP($E$7,Index!$E$44:$G$67,3,FALSE))),"OK","ERROR")))</f>
        <v>OK</v>
      </c>
      <c r="O42" s="126"/>
      <c r="P42" s="398"/>
      <c r="Q42" s="398"/>
      <c r="R42" s="398"/>
      <c r="S42" s="126"/>
      <c r="T42" s="171" t="str">
        <f ca="1">IF(OR(ISERROR(VLOOKUP($E$7,Index!$E$44:$G$67,2,FALSE)),ISERROR(Q42/P42)),"OK",(IF(AND(Q42/P42&gt;=VLOOKUP($E$7,Index!$E$44:$G$67,2,FALSE),OR(VLOOKUP($E$7,Index!$E$44:$G$67,3,FALSE)="",Q42/P42&lt;=VLOOKUP($E$7,Index!$E$44:$G$67,3,FALSE))),"OK","ERROR")))</f>
        <v>OK</v>
      </c>
      <c r="U42" s="16"/>
    </row>
    <row r="43" spans="2:21">
      <c r="B43" s="15"/>
      <c r="C43" s="11"/>
      <c r="D43" s="100"/>
      <c r="E43" s="41"/>
      <c r="F43" s="227" t="s">
        <v>22</v>
      </c>
      <c r="G43" s="11"/>
      <c r="H43" s="398"/>
      <c r="I43" s="398"/>
      <c r="J43" s="398"/>
      <c r="K43" s="398"/>
      <c r="L43" s="398"/>
      <c r="M43" s="126"/>
      <c r="N43" s="171" t="str">
        <f ca="1">IF(OR(ISERROR(VLOOKUP($E$7,Index!$E$44:$G$67,2,FALSE)),ISERROR(I43/H43)),"OK",(IF(AND(I43/H43&gt;=VLOOKUP($E$7,Index!$E$44:$G$67,2,FALSE),OR(VLOOKUP($E$7,Index!$E$44:$G$67,3,FALSE)="",I43/H43&lt;=VLOOKUP($E$7,Index!$E$44:$G$67,3,FALSE))),"OK","ERROR")))</f>
        <v>OK</v>
      </c>
      <c r="O43" s="126"/>
      <c r="P43" s="398"/>
      <c r="Q43" s="398"/>
      <c r="R43" s="398"/>
      <c r="S43" s="126"/>
      <c r="T43" s="171" t="str">
        <f ca="1">IF(OR(ISERROR(VLOOKUP($E$7,Index!$E$44:$G$67,2,FALSE)),ISERROR(Q43/P43)),"OK",(IF(AND(Q43/P43&gt;=VLOOKUP($E$7,Index!$E$44:$G$67,2,FALSE),OR(VLOOKUP($E$7,Index!$E$44:$G$67,3,FALSE)="",Q43/P43&lt;=VLOOKUP($E$7,Index!$E$44:$G$67,3,FALSE))),"OK","ERROR")))</f>
        <v>OK</v>
      </c>
      <c r="U43" s="16"/>
    </row>
    <row r="44" spans="2:21">
      <c r="B44" s="15"/>
      <c r="C44" s="11"/>
      <c r="D44" s="100"/>
      <c r="E44" s="41"/>
      <c r="F44" s="228" t="s">
        <v>23</v>
      </c>
      <c r="G44" s="11"/>
      <c r="H44" s="398"/>
      <c r="I44" s="398"/>
      <c r="J44" s="402" t="s">
        <v>66</v>
      </c>
      <c r="K44" s="398"/>
      <c r="L44" s="398"/>
      <c r="M44" s="126"/>
      <c r="N44" s="171" t="str">
        <f ca="1">IF(OR(ISERROR(VLOOKUP($E$7,Index!$E$44:$G$67,2,FALSE)),ISERROR(I44/H44)),"OK",(IF(AND(I44/H44&gt;=VLOOKUP($E$7,Index!$E$44:$G$67,2,FALSE),OR(VLOOKUP($E$7,Index!$E$44:$G$67,3,FALSE)="",I44/H44&lt;=VLOOKUP($E$7,Index!$E$44:$G$67,3,FALSE))),"OK","ERROR")))</f>
        <v>OK</v>
      </c>
      <c r="O44" s="126"/>
      <c r="P44" s="398"/>
      <c r="Q44" s="398"/>
      <c r="R44" s="398"/>
      <c r="S44" s="126"/>
      <c r="T44" s="171" t="str">
        <f ca="1">IF(OR(ISERROR(VLOOKUP($E$7,Index!$E$44:$G$67,2,FALSE)),ISERROR(Q44/P44)),"OK",(IF(AND(Q44/P44&gt;=VLOOKUP($E$7,Index!$E$44:$G$67,2,FALSE),OR(VLOOKUP($E$7,Index!$E$44:$G$67,3,FALSE)="",Q44/P44&lt;=VLOOKUP($E$7,Index!$E$44:$G$67,3,FALSE))),"OK","ERROR")))</f>
        <v>OK</v>
      </c>
      <c r="U44" s="16"/>
    </row>
    <row r="45" spans="2:21">
      <c r="B45" s="15"/>
      <c r="C45" s="11"/>
      <c r="D45" s="100"/>
      <c r="E45" s="41"/>
      <c r="F45" s="228" t="s">
        <v>57</v>
      </c>
      <c r="G45" s="11"/>
      <c r="H45" s="398"/>
      <c r="I45" s="398"/>
      <c r="J45" s="402" t="s">
        <v>66</v>
      </c>
      <c r="K45" s="398"/>
      <c r="L45" s="398"/>
      <c r="M45" s="126"/>
      <c r="N45" s="171" t="str">
        <f ca="1">IF(OR(ISERROR(VLOOKUP($E$7,Index!$E$44:$G$67,2,FALSE)),ISERROR(I45/H45)),"OK",(IF(AND(I45/H45&gt;=VLOOKUP($E$7,Index!$E$44:$G$67,2,FALSE),OR(VLOOKUP($E$7,Index!$E$44:$G$67,3,FALSE)="",I45/H45&lt;=VLOOKUP($E$7,Index!$E$44:$G$67,3,FALSE))),"OK","ERROR")))</f>
        <v>OK</v>
      </c>
      <c r="O45" s="126"/>
      <c r="P45" s="398"/>
      <c r="Q45" s="398"/>
      <c r="R45" s="398"/>
      <c r="S45" s="126"/>
      <c r="T45" s="171" t="str">
        <f ca="1">IF(OR(ISERROR(VLOOKUP($E$7,Index!$E$44:$G$67,2,FALSE)),ISERROR(Q45/P45)),"OK",(IF(AND(Q45/P45&gt;=VLOOKUP($E$7,Index!$E$44:$G$67,2,FALSE),OR(VLOOKUP($E$7,Index!$E$44:$G$67,3,FALSE)="",Q45/P45&lt;=VLOOKUP($E$7,Index!$E$44:$G$67,3,FALSE))),"OK","ERROR")))</f>
        <v>OK</v>
      </c>
      <c r="U45" s="16"/>
    </row>
    <row r="46" spans="2:21">
      <c r="B46" s="15"/>
      <c r="C46" s="11"/>
      <c r="D46" s="100"/>
      <c r="E46" s="41"/>
      <c r="F46" s="228" t="s">
        <v>32</v>
      </c>
      <c r="G46" s="11"/>
      <c r="H46" s="398"/>
      <c r="I46" s="398"/>
      <c r="J46" s="402" t="s">
        <v>66</v>
      </c>
      <c r="K46" s="398"/>
      <c r="L46" s="398"/>
      <c r="M46" s="126"/>
      <c r="N46" s="171" t="str">
        <f ca="1">IF(OR(ISERROR(VLOOKUP($E$7,Index!$E$44:$G$67,2,FALSE)),ISERROR(I46/H46)),"OK",(IF(AND(I46/H46&gt;=VLOOKUP($E$7,Index!$E$44:$G$67,2,FALSE),OR(VLOOKUP($E$7,Index!$E$44:$G$67,3,FALSE)="",I46/H46&lt;=VLOOKUP($E$7,Index!$E$44:$G$67,3,FALSE))),"OK","ERROR")))</f>
        <v>OK</v>
      </c>
      <c r="O46" s="126"/>
      <c r="P46" s="398"/>
      <c r="Q46" s="398"/>
      <c r="R46" s="398"/>
      <c r="S46" s="126"/>
      <c r="T46" s="171" t="str">
        <f ca="1">IF(OR(ISERROR(VLOOKUP($E$7,Index!$E$44:$G$67,2,FALSE)),ISERROR(Q46/P46)),"OK",(IF(AND(Q46/P46&gt;=VLOOKUP($E$7,Index!$E$44:$G$67,2,FALSE),OR(VLOOKUP($E$7,Index!$E$44:$G$67,3,FALSE)="",Q46/P46&lt;=VLOOKUP($E$7,Index!$E$44:$G$67,3,FALSE))),"OK","ERROR")))</f>
        <v>OK</v>
      </c>
      <c r="U46" s="16"/>
    </row>
    <row r="47" spans="2:21">
      <c r="B47" s="15"/>
      <c r="C47" s="11"/>
      <c r="D47" s="100"/>
      <c r="E47" s="41"/>
      <c r="F47" s="227" t="s">
        <v>8</v>
      </c>
      <c r="G47" s="11"/>
      <c r="H47" s="398"/>
      <c r="I47" s="398"/>
      <c r="J47" s="398"/>
      <c r="K47" s="398"/>
      <c r="L47" s="398"/>
      <c r="M47" s="126"/>
      <c r="N47" s="171" t="str">
        <f ca="1">IF(OR(ISERROR(VLOOKUP($E$7,Index!$E$44:$G$67,2,FALSE)),ISERROR(I47/H47)),"OK",(IF(AND(I47/H47&gt;=VLOOKUP($E$7,Index!$E$44:$G$67,2,FALSE),OR(VLOOKUP($E$7,Index!$E$44:$G$67,3,FALSE)="",I47/H47&lt;=VLOOKUP($E$7,Index!$E$44:$G$67,3,FALSE))),"OK","ERROR")))</f>
        <v>OK</v>
      </c>
      <c r="O47" s="126"/>
      <c r="P47" s="398"/>
      <c r="Q47" s="398"/>
      <c r="R47" s="398"/>
      <c r="S47" s="126"/>
      <c r="T47" s="171" t="str">
        <f ca="1">IF(OR(ISERROR(VLOOKUP($E$7,Index!$E$44:$G$67,2,FALSE)),ISERROR(Q47/P47)),"OK",(IF(AND(Q47/P47&gt;=VLOOKUP($E$7,Index!$E$44:$G$67,2,FALSE),OR(VLOOKUP($E$7,Index!$E$44:$G$67,3,FALSE)="",Q47/P47&lt;=VLOOKUP($E$7,Index!$E$44:$G$67,3,FALSE))),"OK","ERROR")))</f>
        <v>OK</v>
      </c>
      <c r="U47" s="16"/>
    </row>
    <row r="48" spans="2:21">
      <c r="B48" s="15"/>
      <c r="C48" s="11"/>
      <c r="D48" s="100"/>
      <c r="E48" s="41"/>
      <c r="F48" s="227"/>
      <c r="G48" s="11"/>
      <c r="H48" s="138"/>
      <c r="I48" s="138"/>
      <c r="J48" s="138"/>
      <c r="K48" s="138"/>
      <c r="L48" s="138"/>
      <c r="M48" s="126"/>
      <c r="N48" s="138"/>
      <c r="O48" s="126"/>
      <c r="P48" s="138"/>
      <c r="Q48" s="138"/>
      <c r="R48" s="138"/>
      <c r="S48" s="126"/>
      <c r="T48" s="138"/>
      <c r="U48" s="16"/>
    </row>
    <row r="49" spans="2:21">
      <c r="B49" s="15"/>
      <c r="C49" s="11"/>
      <c r="D49" s="159"/>
      <c r="E49" s="160"/>
      <c r="F49" s="42" t="s">
        <v>361</v>
      </c>
      <c r="G49" s="11"/>
      <c r="H49" s="135"/>
      <c r="I49" s="170"/>
      <c r="J49" s="170"/>
      <c r="K49" s="170"/>
      <c r="L49" s="170"/>
      <c r="M49" s="126"/>
      <c r="N49" s="170"/>
      <c r="O49" s="126"/>
      <c r="P49" s="135"/>
      <c r="Q49" s="132"/>
      <c r="R49" s="170"/>
      <c r="S49" s="126"/>
      <c r="T49" s="170"/>
      <c r="U49" s="16"/>
    </row>
    <row r="50" spans="2:21">
      <c r="B50" s="15"/>
      <c r="C50" s="11"/>
      <c r="D50" s="100"/>
      <c r="E50" s="41"/>
      <c r="F50" s="226" t="s">
        <v>3</v>
      </c>
      <c r="G50" s="11"/>
      <c r="H50" s="135"/>
      <c r="I50" s="135"/>
      <c r="J50" s="135"/>
      <c r="K50" s="135"/>
      <c r="L50" s="135"/>
      <c r="M50" s="126"/>
      <c r="N50" s="135"/>
      <c r="O50" s="126"/>
      <c r="P50" s="135"/>
      <c r="Q50" s="135"/>
      <c r="R50" s="135"/>
      <c r="S50" s="126"/>
      <c r="T50" s="135"/>
      <c r="U50" s="16"/>
    </row>
    <row r="51" spans="2:21">
      <c r="B51" s="15"/>
      <c r="C51" s="11"/>
      <c r="D51" s="100"/>
      <c r="E51" s="41"/>
      <c r="F51" s="227" t="s">
        <v>4</v>
      </c>
      <c r="G51" s="11"/>
      <c r="H51" s="398"/>
      <c r="I51" s="398"/>
      <c r="J51" s="398"/>
      <c r="K51" s="398"/>
      <c r="L51" s="398"/>
      <c r="M51" s="126"/>
      <c r="N51" s="171" t="str">
        <f ca="1">IF(OR(ISERROR(VLOOKUP($E$7,Index!$E$44:$G$67,2,FALSE)),ISERROR(I51/H51)),"OK",(IF(AND(I51/H51&gt;=VLOOKUP($E$7,Index!$E$44:$G$67,2,FALSE),OR(VLOOKUP($E$7,Index!$E$44:$G$67,3,FALSE)="",I51/H51&lt;=VLOOKUP($E$7,Index!$E$44:$G$67,3,FALSE))),"OK","ERROR")))</f>
        <v>OK</v>
      </c>
      <c r="O51" s="126"/>
      <c r="P51" s="398"/>
      <c r="Q51" s="398"/>
      <c r="R51" s="398"/>
      <c r="S51" s="126"/>
      <c r="T51" s="171" t="str">
        <f ca="1">IF(OR(ISERROR(VLOOKUP($E$7,Index!$E$44:$G$67,2,FALSE)),ISERROR(Q51/P51)),"OK",(IF(AND(Q51/P51&gt;=VLOOKUP($E$7,Index!$E$44:$G$67,2,FALSE),OR(VLOOKUP($E$7,Index!$E$44:$G$67,3,FALSE)="",Q51/P51&lt;=VLOOKUP($E$7,Index!$E$44:$G$67,3,FALSE))),"OK","ERROR")))</f>
        <v>OK</v>
      </c>
      <c r="U51" s="16"/>
    </row>
    <row r="52" spans="2:21">
      <c r="B52" s="15"/>
      <c r="C52" s="11"/>
      <c r="D52" s="100"/>
      <c r="E52" s="41"/>
      <c r="F52" s="227" t="s">
        <v>5</v>
      </c>
      <c r="G52" s="11"/>
      <c r="H52" s="398"/>
      <c r="I52" s="398"/>
      <c r="J52" s="398"/>
      <c r="K52" s="398"/>
      <c r="L52" s="398"/>
      <c r="M52" s="126"/>
      <c r="N52" s="171" t="str">
        <f ca="1">IF(OR(ISERROR(VLOOKUP($E$7,Index!$E$44:$G$67,2,FALSE)),ISERROR(I52/H52)),"OK",(IF(AND(I52/H52&gt;=VLOOKUP($E$7,Index!$E$44:$G$67,2,FALSE),OR(VLOOKUP($E$7,Index!$E$44:$G$67,3,FALSE)="",I52/H52&lt;=VLOOKUP($E$7,Index!$E$44:$G$67,3,FALSE))),"OK","ERROR")))</f>
        <v>OK</v>
      </c>
      <c r="O52" s="126"/>
      <c r="P52" s="398"/>
      <c r="Q52" s="398"/>
      <c r="R52" s="398"/>
      <c r="S52" s="126"/>
      <c r="T52" s="171" t="str">
        <f ca="1">IF(OR(ISERROR(VLOOKUP($E$7,Index!$E$44:$G$67,2,FALSE)),ISERROR(Q52/P52)),"OK",(IF(AND(Q52/P52&gt;=VLOOKUP($E$7,Index!$E$44:$G$67,2,FALSE),OR(VLOOKUP($E$7,Index!$E$44:$G$67,3,FALSE)="",Q52/P52&lt;=VLOOKUP($E$7,Index!$E$44:$G$67,3,FALSE))),"OK","ERROR")))</f>
        <v>OK</v>
      </c>
      <c r="U52" s="16"/>
    </row>
    <row r="53" spans="2:21">
      <c r="B53" s="15"/>
      <c r="C53" s="11"/>
      <c r="D53" s="100"/>
      <c r="E53" s="41"/>
      <c r="F53" s="227" t="s">
        <v>6</v>
      </c>
      <c r="G53" s="11"/>
      <c r="H53" s="398"/>
      <c r="I53" s="398"/>
      <c r="J53" s="398"/>
      <c r="K53" s="398"/>
      <c r="L53" s="398"/>
      <c r="M53" s="126"/>
      <c r="N53" s="171" t="str">
        <f ca="1">IF(OR(ISERROR(VLOOKUP($E$7,Index!$E$44:$G$67,2,FALSE)),ISERROR(I53/H53)),"OK",(IF(AND(I53/H53&gt;=VLOOKUP($E$7,Index!$E$44:$G$67,2,FALSE),OR(VLOOKUP($E$7,Index!$E$44:$G$67,3,FALSE)="",I53/H53&lt;=VLOOKUP($E$7,Index!$E$44:$G$67,3,FALSE))),"OK","ERROR")))</f>
        <v>OK</v>
      </c>
      <c r="O53" s="126"/>
      <c r="P53" s="398"/>
      <c r="Q53" s="398"/>
      <c r="R53" s="398"/>
      <c r="S53" s="126"/>
      <c r="T53" s="171" t="str">
        <f ca="1">IF(OR(ISERROR(VLOOKUP($E$7,Index!$E$44:$G$67,2,FALSE)),ISERROR(Q53/P53)),"OK",(IF(AND(Q53/P53&gt;=VLOOKUP($E$7,Index!$E$44:$G$67,2,FALSE),OR(VLOOKUP($E$7,Index!$E$44:$G$67,3,FALSE)="",Q53/P53&lt;=VLOOKUP($E$7,Index!$E$44:$G$67,3,FALSE))),"OK","ERROR")))</f>
        <v>OK</v>
      </c>
      <c r="U53" s="16"/>
    </row>
    <row r="54" spans="2:21">
      <c r="B54" s="15"/>
      <c r="C54" s="11"/>
      <c r="D54" s="100"/>
      <c r="E54" s="41"/>
      <c r="F54" s="227" t="s">
        <v>7</v>
      </c>
      <c r="G54" s="11"/>
      <c r="H54" s="398"/>
      <c r="I54" s="398"/>
      <c r="J54" s="398"/>
      <c r="K54" s="398"/>
      <c r="L54" s="398"/>
      <c r="M54" s="126"/>
      <c r="N54" s="171" t="str">
        <f ca="1">IF(OR(ISERROR(VLOOKUP($E$7,Index!$E$44:$G$67,2,FALSE)),ISERROR(I54/H54)),"OK",(IF(AND(I54/H54&gt;=VLOOKUP($E$7,Index!$E$44:$G$67,2,FALSE),OR(VLOOKUP($E$7,Index!$E$44:$G$67,3,FALSE)="",I54/H54&lt;=VLOOKUP($E$7,Index!$E$44:$G$67,3,FALSE))),"OK","ERROR")))</f>
        <v>OK</v>
      </c>
      <c r="O54" s="126"/>
      <c r="P54" s="398"/>
      <c r="Q54" s="398"/>
      <c r="R54" s="398"/>
      <c r="S54" s="126"/>
      <c r="T54" s="171" t="str">
        <f ca="1">IF(OR(ISERROR(VLOOKUP($E$7,Index!$E$44:$G$67,2,FALSE)),ISERROR(Q54/P54)),"OK",(IF(AND(Q54/P54&gt;=VLOOKUP($E$7,Index!$E$44:$G$67,2,FALSE),OR(VLOOKUP($E$7,Index!$E$44:$G$67,3,FALSE)="",Q54/P54&lt;=VLOOKUP($E$7,Index!$E$44:$G$67,3,FALSE))),"OK","ERROR")))</f>
        <v>OK</v>
      </c>
      <c r="U54" s="16"/>
    </row>
    <row r="55" spans="2:21">
      <c r="B55" s="15"/>
      <c r="C55" s="11"/>
      <c r="D55" s="100"/>
      <c r="E55" s="41"/>
      <c r="F55" s="227" t="s">
        <v>8</v>
      </c>
      <c r="G55" s="11"/>
      <c r="H55" s="398"/>
      <c r="I55" s="398"/>
      <c r="J55" s="398"/>
      <c r="K55" s="398"/>
      <c r="L55" s="398"/>
      <c r="M55" s="126"/>
      <c r="N55" s="171" t="str">
        <f ca="1">IF(OR(ISERROR(VLOOKUP($E$7,Index!$E$44:$G$67,2,FALSE)),ISERROR(I55/H55)),"OK",(IF(AND(I55/H55&gt;=VLOOKUP($E$7,Index!$E$44:$G$67,2,FALSE),OR(VLOOKUP($E$7,Index!$E$44:$G$67,3,FALSE)="",I55/H55&lt;=VLOOKUP($E$7,Index!$E$44:$G$67,3,FALSE))),"OK","ERROR")))</f>
        <v>OK</v>
      </c>
      <c r="O55" s="126"/>
      <c r="P55" s="398"/>
      <c r="Q55" s="398"/>
      <c r="R55" s="398"/>
      <c r="S55" s="126"/>
      <c r="T55" s="171" t="str">
        <f ca="1">IF(OR(ISERROR(VLOOKUP($E$7,Index!$E$44:$G$67,2,FALSE)),ISERROR(Q55/P55)),"OK",(IF(AND(Q55/P55&gt;=VLOOKUP($E$7,Index!$E$44:$G$67,2,FALSE),OR(VLOOKUP($E$7,Index!$E$44:$G$67,3,FALSE)="",Q55/P55&lt;=VLOOKUP($E$7,Index!$E$44:$G$67,3,FALSE))),"OK","ERROR")))</f>
        <v>OK</v>
      </c>
      <c r="U55" s="16"/>
    </row>
    <row r="56" spans="2:21">
      <c r="B56" s="15"/>
      <c r="C56" s="11"/>
      <c r="D56" s="100"/>
      <c r="E56" s="41"/>
      <c r="F56" s="42"/>
      <c r="G56" s="11"/>
      <c r="H56" s="138"/>
      <c r="I56" s="138"/>
      <c r="J56" s="138"/>
      <c r="K56" s="138"/>
      <c r="L56" s="138"/>
      <c r="M56" s="126"/>
      <c r="N56" s="138"/>
      <c r="O56" s="126"/>
      <c r="P56" s="138"/>
      <c r="Q56" s="138"/>
      <c r="R56" s="138"/>
      <c r="S56" s="126"/>
      <c r="T56" s="138"/>
      <c r="U56" s="16"/>
    </row>
    <row r="57" spans="2:21">
      <c r="B57" s="15"/>
      <c r="C57" s="11"/>
      <c r="D57" s="100"/>
      <c r="E57" s="41"/>
      <c r="F57" s="226" t="s">
        <v>9</v>
      </c>
      <c r="G57" s="11"/>
      <c r="H57" s="138"/>
      <c r="I57" s="138"/>
      <c r="J57" s="138"/>
      <c r="K57" s="138"/>
      <c r="L57" s="138"/>
      <c r="M57" s="126"/>
      <c r="N57" s="138"/>
      <c r="O57" s="126"/>
      <c r="P57" s="138"/>
      <c r="Q57" s="138"/>
      <c r="R57" s="138"/>
      <c r="S57" s="126"/>
      <c r="T57" s="138"/>
      <c r="U57" s="16"/>
    </row>
    <row r="58" spans="2:21">
      <c r="B58" s="15"/>
      <c r="C58" s="11"/>
      <c r="D58" s="100"/>
      <c r="E58" s="41"/>
      <c r="F58" s="227" t="s">
        <v>10</v>
      </c>
      <c r="G58" s="11"/>
      <c r="H58" s="398"/>
      <c r="I58" s="398"/>
      <c r="J58" s="398"/>
      <c r="K58" s="398"/>
      <c r="L58" s="398"/>
      <c r="M58" s="126"/>
      <c r="N58" s="171" t="str">
        <f ca="1">IF(OR(ISERROR(VLOOKUP($E$7,Index!$E$44:$G$67,2,FALSE)),ISERROR(I58/H58)),"OK",(IF(AND(I58/H58&gt;=VLOOKUP($E$7,Index!$E$44:$G$67,2,FALSE),OR(VLOOKUP($E$7,Index!$E$44:$G$67,3,FALSE)="",I58/H58&lt;=VLOOKUP($E$7,Index!$E$44:$G$67,3,FALSE))),"OK","ERROR")))</f>
        <v>OK</v>
      </c>
      <c r="O58" s="126"/>
      <c r="P58" s="398"/>
      <c r="Q58" s="398"/>
      <c r="R58" s="398"/>
      <c r="S58" s="126"/>
      <c r="T58" s="171" t="str">
        <f ca="1">IF(OR(ISERROR(VLOOKUP($E$7,Index!$E$44:$G$67,2,FALSE)),ISERROR(Q58/P58)),"OK",(IF(AND(Q58/P58&gt;=VLOOKUP($E$7,Index!$E$44:$G$67,2,FALSE),OR(VLOOKUP($E$7,Index!$E$44:$G$67,3,FALSE)="",Q58/P58&lt;=VLOOKUP($E$7,Index!$E$44:$G$67,3,FALSE))),"OK","ERROR")))</f>
        <v>OK</v>
      </c>
      <c r="U58" s="16"/>
    </row>
    <row r="59" spans="2:21">
      <c r="B59" s="15"/>
      <c r="C59" s="11"/>
      <c r="D59" s="100"/>
      <c r="E59" s="41"/>
      <c r="F59" s="227" t="s">
        <v>22</v>
      </c>
      <c r="G59" s="11"/>
      <c r="H59" s="398"/>
      <c r="I59" s="398"/>
      <c r="J59" s="398"/>
      <c r="K59" s="398"/>
      <c r="L59" s="398"/>
      <c r="M59" s="126"/>
      <c r="N59" s="171" t="str">
        <f ca="1">IF(OR(ISERROR(VLOOKUP($E$7,Index!$E$44:$G$67,2,FALSE)),ISERROR(I59/H59)),"OK",(IF(AND(I59/H59&gt;=VLOOKUP($E$7,Index!$E$44:$G$67,2,FALSE),OR(VLOOKUP($E$7,Index!$E$44:$G$67,3,FALSE)="",I59/H59&lt;=VLOOKUP($E$7,Index!$E$44:$G$67,3,FALSE))),"OK","ERROR")))</f>
        <v>OK</v>
      </c>
      <c r="O59" s="126"/>
      <c r="P59" s="398"/>
      <c r="Q59" s="398"/>
      <c r="R59" s="398"/>
      <c r="S59" s="126"/>
      <c r="T59" s="171" t="str">
        <f ca="1">IF(OR(ISERROR(VLOOKUP($E$7,Index!$E$44:$G$67,2,FALSE)),ISERROR(Q59/P59)),"OK",(IF(AND(Q59/P59&gt;=VLOOKUP($E$7,Index!$E$44:$G$67,2,FALSE),OR(VLOOKUP($E$7,Index!$E$44:$G$67,3,FALSE)="",Q59/P59&lt;=VLOOKUP($E$7,Index!$E$44:$G$67,3,FALSE))),"OK","ERROR")))</f>
        <v>OK</v>
      </c>
      <c r="U59" s="16"/>
    </row>
    <row r="60" spans="2:21">
      <c r="B60" s="15"/>
      <c r="C60" s="11"/>
      <c r="D60" s="100"/>
      <c r="E60" s="41"/>
      <c r="F60" s="228" t="s">
        <v>23</v>
      </c>
      <c r="G60" s="11"/>
      <c r="H60" s="398"/>
      <c r="I60" s="398"/>
      <c r="J60" s="402" t="s">
        <v>66</v>
      </c>
      <c r="K60" s="398"/>
      <c r="L60" s="398"/>
      <c r="M60" s="126"/>
      <c r="N60" s="171" t="str">
        <f ca="1">IF(OR(ISERROR(VLOOKUP($E$7,Index!$E$44:$G$67,2,FALSE)),ISERROR(I60/H60)),"OK",(IF(AND(I60/H60&gt;=VLOOKUP($E$7,Index!$E$44:$G$67,2,FALSE),OR(VLOOKUP($E$7,Index!$E$44:$G$67,3,FALSE)="",I60/H60&lt;=VLOOKUP($E$7,Index!$E$44:$G$67,3,FALSE))),"OK","ERROR")))</f>
        <v>OK</v>
      </c>
      <c r="O60" s="126"/>
      <c r="P60" s="398"/>
      <c r="Q60" s="398"/>
      <c r="R60" s="398"/>
      <c r="S60" s="126"/>
      <c r="T60" s="171" t="str">
        <f ca="1">IF(OR(ISERROR(VLOOKUP($E$7,Index!$E$44:$G$67,2,FALSE)),ISERROR(Q60/P60)),"OK",(IF(AND(Q60/P60&gt;=VLOOKUP($E$7,Index!$E$44:$G$67,2,FALSE),OR(VLOOKUP($E$7,Index!$E$44:$G$67,3,FALSE)="",Q60/P60&lt;=VLOOKUP($E$7,Index!$E$44:$G$67,3,FALSE))),"OK","ERROR")))</f>
        <v>OK</v>
      </c>
      <c r="U60" s="16"/>
    </row>
    <row r="61" spans="2:21">
      <c r="B61" s="15"/>
      <c r="C61" s="11"/>
      <c r="D61" s="100"/>
      <c r="E61" s="41"/>
      <c r="F61" s="228" t="s">
        <v>57</v>
      </c>
      <c r="G61" s="11"/>
      <c r="H61" s="398"/>
      <c r="I61" s="398"/>
      <c r="J61" s="402" t="s">
        <v>66</v>
      </c>
      <c r="K61" s="398"/>
      <c r="L61" s="398"/>
      <c r="M61" s="126"/>
      <c r="N61" s="171" t="str">
        <f ca="1">IF(OR(ISERROR(VLOOKUP($E$7,Index!$E$44:$G$67,2,FALSE)),ISERROR(I61/H61)),"OK",(IF(AND(I61/H61&gt;=VLOOKUP($E$7,Index!$E$44:$G$67,2,FALSE),OR(VLOOKUP($E$7,Index!$E$44:$G$67,3,FALSE)="",I61/H61&lt;=VLOOKUP($E$7,Index!$E$44:$G$67,3,FALSE))),"OK","ERROR")))</f>
        <v>OK</v>
      </c>
      <c r="O61" s="126"/>
      <c r="P61" s="398"/>
      <c r="Q61" s="398"/>
      <c r="R61" s="398"/>
      <c r="S61" s="126"/>
      <c r="T61" s="171" t="str">
        <f ca="1">IF(OR(ISERROR(VLOOKUP($E$7,Index!$E$44:$G$67,2,FALSE)),ISERROR(Q61/P61)),"OK",(IF(AND(Q61/P61&gt;=VLOOKUP($E$7,Index!$E$44:$G$67,2,FALSE),OR(VLOOKUP($E$7,Index!$E$44:$G$67,3,FALSE)="",Q61/P61&lt;=VLOOKUP($E$7,Index!$E$44:$G$67,3,FALSE))),"OK","ERROR")))</f>
        <v>OK</v>
      </c>
      <c r="U61" s="16"/>
    </row>
    <row r="62" spans="2:21">
      <c r="B62" s="15"/>
      <c r="C62" s="11"/>
      <c r="D62" s="100"/>
      <c r="E62" s="41"/>
      <c r="F62" s="228" t="s">
        <v>32</v>
      </c>
      <c r="G62" s="11"/>
      <c r="H62" s="398"/>
      <c r="I62" s="398"/>
      <c r="J62" s="402" t="s">
        <v>66</v>
      </c>
      <c r="K62" s="398"/>
      <c r="L62" s="398"/>
      <c r="M62" s="126"/>
      <c r="N62" s="171" t="str">
        <f ca="1">IF(OR(ISERROR(VLOOKUP($E$7,Index!$E$44:$G$67,2,FALSE)),ISERROR(I62/H62)),"OK",(IF(AND(I62/H62&gt;=VLOOKUP($E$7,Index!$E$44:$G$67,2,FALSE),OR(VLOOKUP($E$7,Index!$E$44:$G$67,3,FALSE)="",I62/H62&lt;=VLOOKUP($E$7,Index!$E$44:$G$67,3,FALSE))),"OK","ERROR")))</f>
        <v>OK</v>
      </c>
      <c r="O62" s="126"/>
      <c r="P62" s="398"/>
      <c r="Q62" s="398"/>
      <c r="R62" s="398"/>
      <c r="S62" s="126"/>
      <c r="T62" s="171" t="str">
        <f ca="1">IF(OR(ISERROR(VLOOKUP($E$7,Index!$E$44:$G$67,2,FALSE)),ISERROR(Q62/P62)),"OK",(IF(AND(Q62/P62&gt;=VLOOKUP($E$7,Index!$E$44:$G$67,2,FALSE),OR(VLOOKUP($E$7,Index!$E$44:$G$67,3,FALSE)="",Q62/P62&lt;=VLOOKUP($E$7,Index!$E$44:$G$67,3,FALSE))),"OK","ERROR")))</f>
        <v>OK</v>
      </c>
      <c r="U62" s="16"/>
    </row>
    <row r="63" spans="2:21">
      <c r="B63" s="15"/>
      <c r="C63" s="11"/>
      <c r="D63" s="100"/>
      <c r="E63" s="41"/>
      <c r="F63" s="227" t="s">
        <v>8</v>
      </c>
      <c r="G63" s="11"/>
      <c r="H63" s="398"/>
      <c r="I63" s="398"/>
      <c r="J63" s="398"/>
      <c r="K63" s="398"/>
      <c r="L63" s="398"/>
      <c r="M63" s="126"/>
      <c r="N63" s="171" t="str">
        <f ca="1">IF(OR(ISERROR(VLOOKUP($E$7,Index!$E$44:$G$67,2,FALSE)),ISERROR(I63/H63)),"OK",(IF(AND(I63/H63&gt;=VLOOKUP($E$7,Index!$E$44:$G$67,2,FALSE),OR(VLOOKUP($E$7,Index!$E$44:$G$67,3,FALSE)="",I63/H63&lt;=VLOOKUP($E$7,Index!$E$44:$G$67,3,FALSE))),"OK","ERROR")))</f>
        <v>OK</v>
      </c>
      <c r="O63" s="126"/>
      <c r="P63" s="398"/>
      <c r="Q63" s="398"/>
      <c r="R63" s="398"/>
      <c r="S63" s="126"/>
      <c r="T63" s="171" t="str">
        <f ca="1">IF(OR(ISERROR(VLOOKUP($E$7,Index!$E$44:$G$67,2,FALSE)),ISERROR(Q63/P63)),"OK",(IF(AND(Q63/P63&gt;=VLOOKUP($E$7,Index!$E$44:$G$67,2,FALSE),OR(VLOOKUP($E$7,Index!$E$44:$G$67,3,FALSE)="",Q63/P63&lt;=VLOOKUP($E$7,Index!$E$44:$G$67,3,FALSE))),"OK","ERROR")))</f>
        <v>OK</v>
      </c>
      <c r="U63" s="16"/>
    </row>
    <row r="64" spans="2:21">
      <c r="B64" s="15"/>
      <c r="C64" s="11"/>
      <c r="D64" s="100"/>
      <c r="E64" s="160" t="s">
        <v>15</v>
      </c>
      <c r="F64" s="42"/>
      <c r="G64" s="11"/>
      <c r="H64" s="139"/>
      <c r="I64" s="139"/>
      <c r="J64" s="139"/>
      <c r="K64" s="139"/>
      <c r="L64" s="139"/>
      <c r="M64" s="126"/>
      <c r="N64" s="138"/>
      <c r="O64" s="126"/>
      <c r="P64" s="139"/>
      <c r="Q64" s="139"/>
      <c r="R64" s="139"/>
      <c r="S64" s="126"/>
      <c r="T64" s="138"/>
      <c r="U64" s="16"/>
    </row>
    <row r="65" spans="2:21">
      <c r="B65" s="15"/>
      <c r="C65" s="11"/>
      <c r="D65" s="100"/>
      <c r="E65" s="160"/>
      <c r="F65" s="42" t="s">
        <v>360</v>
      </c>
      <c r="G65" s="11"/>
      <c r="H65" s="139"/>
      <c r="I65" s="139"/>
      <c r="J65" s="139"/>
      <c r="K65" s="139"/>
      <c r="L65" s="139"/>
      <c r="M65" s="126"/>
      <c r="N65" s="138"/>
      <c r="O65" s="126"/>
      <c r="P65" s="139"/>
      <c r="Q65" s="139"/>
      <c r="R65" s="139"/>
      <c r="S65" s="126"/>
      <c r="T65" s="138"/>
      <c r="U65" s="16"/>
    </row>
    <row r="66" spans="2:21">
      <c r="B66" s="15"/>
      <c r="C66" s="11"/>
      <c r="D66" s="100"/>
      <c r="E66" s="160"/>
      <c r="F66" s="227" t="s">
        <v>16</v>
      </c>
      <c r="G66" s="11"/>
      <c r="H66" s="136"/>
      <c r="I66" s="136"/>
      <c r="J66" s="136"/>
      <c r="K66" s="136"/>
      <c r="L66" s="136"/>
      <c r="M66" s="126"/>
      <c r="N66" s="171" t="str">
        <f ca="1">IF(OR(ISERROR(VLOOKUP($E$7,Index!$E$44:$G$67,2,FALSE)),ISERROR(I66/H66)),"OK",(IF(AND(I66/H66&gt;=VLOOKUP($E$7,Index!$E$44:$G$67,2,FALSE),OR(VLOOKUP($E$7,Index!$E$44:$G$67,3,FALSE)="",I66/H66&lt;=VLOOKUP($E$7,Index!$E$44:$G$67,3,FALSE))),"OK","ERROR")))</f>
        <v>OK</v>
      </c>
      <c r="O66" s="126"/>
      <c r="P66" s="136"/>
      <c r="Q66" s="136"/>
      <c r="R66" s="136"/>
      <c r="S66" s="126"/>
      <c r="T66" s="171" t="str">
        <f ca="1">IF(OR(ISERROR(VLOOKUP($E$7,Index!$E$44:$G$67,2,FALSE)),ISERROR(Q66/P66)),"OK",(IF(AND(Q66/P66&gt;=VLOOKUP($E$7,Index!$E$44:$G$67,2,FALSE),OR(VLOOKUP($E$7,Index!$E$44:$G$67,3,FALSE)="",Q66/P66&lt;=VLOOKUP($E$7,Index!$E$44:$G$67,3,FALSE))),"OK","ERROR")))</f>
        <v>OK</v>
      </c>
      <c r="U66" s="16"/>
    </row>
    <row r="67" spans="2:21">
      <c r="B67" s="15"/>
      <c r="C67" s="11"/>
      <c r="D67" s="100"/>
      <c r="E67" s="41"/>
      <c r="F67" s="227" t="s">
        <v>17</v>
      </c>
      <c r="G67" s="11"/>
      <c r="H67" s="398"/>
      <c r="I67" s="398"/>
      <c r="J67" s="398"/>
      <c r="K67" s="398"/>
      <c r="L67" s="398"/>
      <c r="M67" s="126"/>
      <c r="N67" s="171" t="str">
        <f ca="1">IF(OR(ISERROR(VLOOKUP($E$7,Index!$E$44:$G$67,2,FALSE)),ISERROR(I67/H67)),"OK",(IF(AND(I67/H67&gt;=VLOOKUP($E$7,Index!$E$44:$G$67,2,FALSE),OR(VLOOKUP($E$7,Index!$E$44:$G$67,3,FALSE)="",I67/H67&lt;=VLOOKUP($E$7,Index!$E$44:$G$67,3,FALSE))),"OK","ERROR")))</f>
        <v>OK</v>
      </c>
      <c r="O67" s="126"/>
      <c r="P67" s="398"/>
      <c r="Q67" s="398"/>
      <c r="R67" s="398"/>
      <c r="S67" s="126"/>
      <c r="T67" s="171" t="str">
        <f ca="1">IF(OR(ISERROR(VLOOKUP($E$7,Index!$E$44:$G$67,2,FALSE)),ISERROR(Q67/P67)),"OK",(IF(AND(Q67/P67&gt;=VLOOKUP($E$7,Index!$E$44:$G$67,2,FALSE),OR(VLOOKUP($E$7,Index!$E$44:$G$67,3,FALSE)="",Q67/P67&lt;=VLOOKUP($E$7,Index!$E$44:$G$67,3,FALSE))),"OK","ERROR")))</f>
        <v>OK</v>
      </c>
      <c r="U67" s="16"/>
    </row>
    <row r="68" spans="2:21">
      <c r="B68" s="15"/>
      <c r="C68" s="11"/>
      <c r="D68" s="100"/>
      <c r="E68" s="41"/>
      <c r="F68" s="227" t="s">
        <v>8</v>
      </c>
      <c r="G68" s="11"/>
      <c r="H68" s="398"/>
      <c r="I68" s="398"/>
      <c r="J68" s="398"/>
      <c r="K68" s="398"/>
      <c r="L68" s="398"/>
      <c r="M68" s="126"/>
      <c r="N68" s="171" t="str">
        <f ca="1">IF(OR(ISERROR(VLOOKUP($E$7,Index!$E$44:$G$67,2,FALSE)),ISERROR(I68/H68)),"OK",(IF(AND(I68/H68&gt;=VLOOKUP($E$7,Index!$E$44:$G$67,2,FALSE),OR(VLOOKUP($E$7,Index!$E$44:$G$67,3,FALSE)="",I68/H68&lt;=VLOOKUP($E$7,Index!$E$44:$G$67,3,FALSE))),"OK","ERROR")))</f>
        <v>OK</v>
      </c>
      <c r="O68" s="126"/>
      <c r="P68" s="398"/>
      <c r="Q68" s="398"/>
      <c r="R68" s="398"/>
      <c r="S68" s="126"/>
      <c r="T68" s="171" t="str">
        <f ca="1">IF(OR(ISERROR(VLOOKUP($E$7,Index!$E$44:$G$67,2,FALSE)),ISERROR(Q68/P68)),"OK",(IF(AND(Q68/P68&gt;=VLOOKUP($E$7,Index!$E$44:$G$67,2,FALSE),OR(VLOOKUP($E$7,Index!$E$44:$G$67,3,FALSE)="",Q68/P68&lt;=VLOOKUP($E$7,Index!$E$44:$G$67,3,FALSE))),"OK","ERROR")))</f>
        <v>OK</v>
      </c>
      <c r="U68" s="16"/>
    </row>
    <row r="69" spans="2:21">
      <c r="B69" s="15"/>
      <c r="C69" s="11"/>
      <c r="D69" s="100"/>
      <c r="E69" s="11"/>
      <c r="F69" s="227"/>
      <c r="G69" s="11"/>
      <c r="H69" s="138"/>
      <c r="I69" s="138"/>
      <c r="J69" s="138"/>
      <c r="K69" s="138"/>
      <c r="L69" s="138"/>
      <c r="M69" s="126"/>
      <c r="N69" s="138"/>
      <c r="O69" s="126"/>
      <c r="P69" s="138"/>
      <c r="Q69" s="138"/>
      <c r="R69" s="138"/>
      <c r="S69" s="126"/>
      <c r="T69" s="138"/>
      <c r="U69" s="16"/>
    </row>
    <row r="70" spans="2:21">
      <c r="B70" s="15"/>
      <c r="C70" s="11"/>
      <c r="D70" s="100"/>
      <c r="E70" s="11"/>
      <c r="F70" s="229" t="s">
        <v>361</v>
      </c>
      <c r="G70" s="11"/>
      <c r="H70" s="138"/>
      <c r="I70" s="138"/>
      <c r="J70" s="138"/>
      <c r="K70" s="138"/>
      <c r="L70" s="138"/>
      <c r="M70" s="126"/>
      <c r="N70" s="138"/>
      <c r="O70" s="126"/>
      <c r="P70" s="138"/>
      <c r="Q70" s="138"/>
      <c r="R70" s="138"/>
      <c r="S70" s="126"/>
      <c r="T70" s="138"/>
      <c r="U70" s="16"/>
    </row>
    <row r="71" spans="2:21">
      <c r="B71" s="15"/>
      <c r="C71" s="11"/>
      <c r="D71" s="100"/>
      <c r="E71" s="11"/>
      <c r="F71" s="227" t="s">
        <v>16</v>
      </c>
      <c r="G71" s="11"/>
      <c r="H71" s="136"/>
      <c r="I71" s="136"/>
      <c r="J71" s="136"/>
      <c r="K71" s="136"/>
      <c r="L71" s="136"/>
      <c r="M71" s="126"/>
      <c r="N71" s="171" t="str">
        <f ca="1">IF(OR(ISERROR(VLOOKUP($E$7,Index!$E$44:$G$67,2,FALSE)),ISERROR(I71/H71)),"OK",(IF(AND(I71/H71&gt;=VLOOKUP($E$7,Index!$E$44:$G$67,2,FALSE),OR(VLOOKUP($E$7,Index!$E$44:$G$67,3,FALSE)="",I71/H71&lt;=VLOOKUP($E$7,Index!$E$44:$G$67,3,FALSE))),"OK","ERROR")))</f>
        <v>OK</v>
      </c>
      <c r="O71" s="126"/>
      <c r="P71" s="136"/>
      <c r="Q71" s="136"/>
      <c r="R71" s="136"/>
      <c r="S71" s="126"/>
      <c r="T71" s="171" t="str">
        <f ca="1">IF(OR(ISERROR(VLOOKUP($E$7,Index!$E$44:$G$67,2,FALSE)),ISERROR(Q71/P71)),"OK",(IF(AND(Q71/P71&gt;=VLOOKUP($E$7,Index!$E$44:$G$67,2,FALSE),OR(VLOOKUP($E$7,Index!$E$44:$G$67,3,FALSE)="",Q71/P71&lt;=VLOOKUP($E$7,Index!$E$44:$G$67,3,FALSE))),"OK","ERROR")))</f>
        <v>OK</v>
      </c>
      <c r="U71" s="16"/>
    </row>
    <row r="72" spans="2:21">
      <c r="B72" s="15"/>
      <c r="C72" s="11"/>
      <c r="D72" s="100"/>
      <c r="E72" s="11"/>
      <c r="F72" s="227" t="s">
        <v>17</v>
      </c>
      <c r="G72" s="11"/>
      <c r="H72" s="398"/>
      <c r="I72" s="398"/>
      <c r="J72" s="398"/>
      <c r="K72" s="398"/>
      <c r="L72" s="398"/>
      <c r="M72" s="126"/>
      <c r="N72" s="171" t="str">
        <f ca="1">IF(OR(ISERROR(VLOOKUP($E$7,Index!$E$44:$G$67,2,FALSE)),ISERROR(I72/H72)),"OK",(IF(AND(I72/H72&gt;=VLOOKUP($E$7,Index!$E$44:$G$67,2,FALSE),OR(VLOOKUP($E$7,Index!$E$44:$G$67,3,FALSE)="",I72/H72&lt;=VLOOKUP($E$7,Index!$E$44:$G$67,3,FALSE))),"OK","ERROR")))</f>
        <v>OK</v>
      </c>
      <c r="O72" s="126"/>
      <c r="P72" s="398"/>
      <c r="Q72" s="398"/>
      <c r="R72" s="398"/>
      <c r="S72" s="126"/>
      <c r="T72" s="171" t="str">
        <f ca="1">IF(OR(ISERROR(VLOOKUP($E$7,Index!$E$44:$G$67,2,FALSE)),ISERROR(Q72/P72)),"OK",(IF(AND(Q72/P72&gt;=VLOOKUP($E$7,Index!$E$44:$G$67,2,FALSE),OR(VLOOKUP($E$7,Index!$E$44:$G$67,3,FALSE)="",Q72/P72&lt;=VLOOKUP($E$7,Index!$E$44:$G$67,3,FALSE))),"OK","ERROR")))</f>
        <v>OK</v>
      </c>
      <c r="U72" s="16"/>
    </row>
    <row r="73" spans="2:21">
      <c r="B73" s="15"/>
      <c r="C73" s="11"/>
      <c r="D73" s="100"/>
      <c r="E73" s="11"/>
      <c r="F73" s="227" t="s">
        <v>8</v>
      </c>
      <c r="G73" s="11"/>
      <c r="H73" s="398"/>
      <c r="I73" s="398"/>
      <c r="J73" s="398"/>
      <c r="K73" s="398"/>
      <c r="L73" s="398"/>
      <c r="M73" s="126"/>
      <c r="N73" s="171" t="str">
        <f ca="1">IF(OR(ISERROR(VLOOKUP($E$7,Index!$E$44:$G$67,2,FALSE)),ISERROR(I73/H73)),"OK",(IF(AND(I73/H73&gt;=VLOOKUP($E$7,Index!$E$44:$G$67,2,FALSE),OR(VLOOKUP($E$7,Index!$E$44:$G$67,3,FALSE)="",I73/H73&lt;=VLOOKUP($E$7,Index!$E$44:$G$67,3,FALSE))),"OK","ERROR")))</f>
        <v>OK</v>
      </c>
      <c r="O73" s="126"/>
      <c r="P73" s="398"/>
      <c r="Q73" s="398"/>
      <c r="R73" s="398"/>
      <c r="S73" s="126"/>
      <c r="T73" s="171" t="str">
        <f ca="1">IF(OR(ISERROR(VLOOKUP($E$7,Index!$E$44:$G$67,2,FALSE)),ISERROR(Q73/P73)),"OK",(IF(AND(Q73/P73&gt;=VLOOKUP($E$7,Index!$E$44:$G$67,2,FALSE),OR(VLOOKUP($E$7,Index!$E$44:$G$67,3,FALSE)="",Q73/P73&lt;=VLOOKUP($E$7,Index!$E$44:$G$67,3,FALSE))),"OK","ERROR")))</f>
        <v>OK</v>
      </c>
      <c r="U73" s="16"/>
    </row>
    <row r="74" spans="2:21">
      <c r="B74" s="15"/>
      <c r="C74" s="11"/>
      <c r="D74" s="161" t="s">
        <v>18</v>
      </c>
      <c r="E74" s="162" t="s">
        <v>19</v>
      </c>
      <c r="F74" s="10"/>
      <c r="G74" s="11"/>
      <c r="H74" s="399"/>
      <c r="I74" s="399"/>
      <c r="J74" s="455" t="s">
        <v>66</v>
      </c>
      <c r="K74" s="399"/>
      <c r="L74" s="399"/>
      <c r="M74" s="126"/>
      <c r="N74" s="173" t="str">
        <f ca="1">IF(OR(ISERROR(VLOOKUP($E$7,Index!$E$44:$G$67,2,FALSE)),ISERROR(I74/H74)),"OK",(IF(AND(I74/H74&gt;=VLOOKUP($E$7,Index!$E$44:$G$67,2,FALSE),OR(VLOOKUP($E$7,Index!$E$44:$G$67,3,FALSE)="",I74/H74&lt;=VLOOKUP($E$7,Index!$E$44:$G$67,3,FALSE))),"OK","ERROR")))</f>
        <v>OK</v>
      </c>
      <c r="O74" s="126"/>
      <c r="P74" s="399"/>
      <c r="Q74" s="399"/>
      <c r="R74" s="399"/>
      <c r="S74" s="126"/>
      <c r="T74" s="173" t="str">
        <f ca="1">IF(OR(ISERROR(VLOOKUP($E$7,Index!$E$44:$G$67,2,FALSE)),ISERROR(Q74/P74)),"OK",(IF(AND(Q74/P74&gt;=VLOOKUP($E$7,Index!$E$44:$G$67,2,FALSE),OR(VLOOKUP($E$7,Index!$E$44:$G$67,3,FALSE)="",Q74/P74&lt;=VLOOKUP($E$7,Index!$E$44:$G$67,3,FALSE))),"OK","ERROR")))</f>
        <v>OK</v>
      </c>
      <c r="U74" s="16"/>
    </row>
    <row r="75" spans="2:21">
      <c r="B75" s="15"/>
      <c r="C75" s="11"/>
      <c r="D75" s="163" t="s">
        <v>20</v>
      </c>
      <c r="E75" s="164" t="s">
        <v>21</v>
      </c>
      <c r="F75" s="40"/>
      <c r="G75" s="11"/>
      <c r="H75" s="141"/>
      <c r="I75" s="141"/>
      <c r="J75" s="141"/>
      <c r="K75" s="141"/>
      <c r="L75" s="141"/>
      <c r="M75" s="126"/>
      <c r="N75" s="174"/>
      <c r="O75" s="126"/>
      <c r="P75" s="141"/>
      <c r="Q75" s="141"/>
      <c r="R75" s="141"/>
      <c r="S75" s="126"/>
      <c r="T75" s="174"/>
      <c r="U75" s="16"/>
    </row>
    <row r="76" spans="2:21">
      <c r="B76" s="15"/>
      <c r="C76" s="11"/>
      <c r="D76" s="100"/>
      <c r="E76" s="11"/>
      <c r="F76" s="42" t="s">
        <v>22</v>
      </c>
      <c r="G76" s="11"/>
      <c r="H76" s="398"/>
      <c r="I76" s="398"/>
      <c r="J76" s="402" t="s">
        <v>66</v>
      </c>
      <c r="K76" s="398"/>
      <c r="L76" s="398"/>
      <c r="M76" s="126"/>
      <c r="N76" s="171" t="str">
        <f ca="1">IF(OR(ISERROR(VLOOKUP($E$7,Index!$E$44:$G$67,2,FALSE)),ISERROR(I76/H76)),"OK",(IF(AND(I76/H76&gt;=VLOOKUP($E$7,Index!$E$44:$G$67,2,FALSE),OR(VLOOKUP($E$7,Index!$E$44:$G$67,3,FALSE)="",I76/H76&lt;=VLOOKUP($E$7,Index!$E$44:$G$67,3,FALSE))),"OK","ERROR")))</f>
        <v>OK</v>
      </c>
      <c r="O76" s="126"/>
      <c r="P76" s="398"/>
      <c r="Q76" s="398"/>
      <c r="R76" s="398"/>
      <c r="S76" s="126"/>
      <c r="T76" s="171" t="str">
        <f ca="1">IF(OR(ISERROR(VLOOKUP($E$7,Index!$E$44:$G$67,2,FALSE)),ISERROR(Q76/P76)),"OK",(IF(AND(Q76/P76&gt;=VLOOKUP($E$7,Index!$E$44:$G$67,2,FALSE),OR(VLOOKUP($E$7,Index!$E$44:$G$67,3,FALSE)="",Q76/P76&lt;=VLOOKUP($E$7,Index!$E$44:$G$67,3,FALSE))),"OK","ERROR")))</f>
        <v>OK</v>
      </c>
      <c r="U76" s="16"/>
    </row>
    <row r="77" spans="2:21">
      <c r="B77" s="15"/>
      <c r="C77" s="11"/>
      <c r="D77" s="100"/>
      <c r="E77" s="11"/>
      <c r="F77" s="42" t="s">
        <v>23</v>
      </c>
      <c r="G77" s="11"/>
      <c r="H77" s="398"/>
      <c r="I77" s="398"/>
      <c r="J77" s="402" t="s">
        <v>66</v>
      </c>
      <c r="K77" s="398"/>
      <c r="L77" s="398"/>
      <c r="M77" s="126"/>
      <c r="N77" s="171" t="str">
        <f ca="1">IF(OR(ISERROR(VLOOKUP($E$7,Index!$E$44:$G$67,2,FALSE)),ISERROR(I77/H77)),"OK",(IF(AND(I77/H77&gt;=VLOOKUP($E$7,Index!$E$44:$G$67,2,FALSE),OR(VLOOKUP($E$7,Index!$E$44:$G$67,3,FALSE)="",I77/H77&lt;=VLOOKUP($E$7,Index!$E$44:$G$67,3,FALSE))),"OK","ERROR")))</f>
        <v>OK</v>
      </c>
      <c r="O77" s="126"/>
      <c r="P77" s="398"/>
      <c r="Q77" s="398"/>
      <c r="R77" s="398"/>
      <c r="S77" s="126"/>
      <c r="T77" s="171" t="str">
        <f ca="1">IF(OR(ISERROR(VLOOKUP($E$7,Index!$E$44:$G$67,2,FALSE)),ISERROR(Q77/P77)),"OK",(IF(AND(Q77/P77&gt;=VLOOKUP($E$7,Index!$E$44:$G$67,2,FALSE),OR(VLOOKUP($E$7,Index!$E$44:$G$67,3,FALSE)="",Q77/P77&lt;=VLOOKUP($E$7,Index!$E$44:$G$67,3,FALSE))),"OK","ERROR")))</f>
        <v>OK</v>
      </c>
      <c r="U77" s="16"/>
    </row>
    <row r="78" spans="2:21">
      <c r="B78" s="15"/>
      <c r="C78" s="11"/>
      <c r="D78" s="100"/>
      <c r="E78" s="11"/>
      <c r="F78" s="42" t="s">
        <v>57</v>
      </c>
      <c r="G78" s="11"/>
      <c r="H78" s="398"/>
      <c r="I78" s="398"/>
      <c r="J78" s="402" t="s">
        <v>66</v>
      </c>
      <c r="K78" s="398"/>
      <c r="L78" s="398"/>
      <c r="M78" s="126"/>
      <c r="N78" s="171" t="str">
        <f ca="1">IF(OR(ISERROR(VLOOKUP($E$7,Index!$E$44:$G$67,2,FALSE)),ISERROR(I78/H78)),"OK",(IF(AND(I78/H78&gt;=VLOOKUP($E$7,Index!$E$44:$G$67,2,FALSE),OR(VLOOKUP($E$7,Index!$E$44:$G$67,3,FALSE)="",I78/H78&lt;=VLOOKUP($E$7,Index!$E$44:$G$67,3,FALSE))),"OK","ERROR")))</f>
        <v>OK</v>
      </c>
      <c r="O78" s="126"/>
      <c r="P78" s="398"/>
      <c r="Q78" s="398"/>
      <c r="R78" s="398"/>
      <c r="S78" s="126"/>
      <c r="T78" s="171" t="str">
        <f ca="1">IF(OR(ISERROR(VLOOKUP($E$7,Index!$E$44:$G$67,2,FALSE)),ISERROR(Q78/P78)),"OK",(IF(AND(Q78/P78&gt;=VLOOKUP($E$7,Index!$E$44:$G$67,2,FALSE),OR(VLOOKUP($E$7,Index!$E$44:$G$67,3,FALSE)="",Q78/P78&lt;=VLOOKUP($E$7,Index!$E$44:$G$67,3,FALSE))),"OK","ERROR")))</f>
        <v>OK</v>
      </c>
      <c r="U78" s="16"/>
    </row>
    <row r="79" spans="2:21">
      <c r="B79" s="15"/>
      <c r="C79" s="11"/>
      <c r="D79" s="100"/>
      <c r="E79" s="11"/>
      <c r="F79" s="42" t="s">
        <v>32</v>
      </c>
      <c r="G79" s="11"/>
      <c r="H79" s="398"/>
      <c r="I79" s="398"/>
      <c r="J79" s="402" t="s">
        <v>66</v>
      </c>
      <c r="K79" s="398"/>
      <c r="L79" s="398"/>
      <c r="M79" s="126"/>
      <c r="N79" s="171" t="str">
        <f ca="1">IF(OR(ISERROR(VLOOKUP($E$7,Index!$E$44:$G$67,2,FALSE)),ISERROR(I79/H79)),"OK",(IF(AND(I79/H79&gt;=VLOOKUP($E$7,Index!$E$44:$G$67,2,FALSE),OR(VLOOKUP($E$7,Index!$E$44:$G$67,3,FALSE)="",I79/H79&lt;=VLOOKUP($E$7,Index!$E$44:$G$67,3,FALSE))),"OK","ERROR")))</f>
        <v>OK</v>
      </c>
      <c r="O79" s="126"/>
      <c r="P79" s="398"/>
      <c r="Q79" s="398"/>
      <c r="R79" s="398"/>
      <c r="S79" s="126"/>
      <c r="T79" s="171" t="str">
        <f ca="1">IF(OR(ISERROR(VLOOKUP($E$7,Index!$E$44:$G$67,2,FALSE)),ISERROR(Q79/P79)),"OK",(IF(AND(Q79/P79&gt;=VLOOKUP($E$7,Index!$E$44:$G$67,2,FALSE),OR(VLOOKUP($E$7,Index!$E$44:$G$67,3,FALSE)="",Q79/P79&lt;=VLOOKUP($E$7,Index!$E$44:$G$67,3,FALSE))),"OK","ERROR")))</f>
        <v>OK</v>
      </c>
      <c r="U79" s="16"/>
    </row>
    <row r="80" spans="2:21">
      <c r="B80" s="15"/>
      <c r="C80" s="11"/>
      <c r="D80" s="100"/>
      <c r="E80" s="11"/>
      <c r="F80" s="42" t="s">
        <v>8</v>
      </c>
      <c r="G80" s="11"/>
      <c r="H80" s="398"/>
      <c r="I80" s="398"/>
      <c r="J80" s="402" t="s">
        <v>66</v>
      </c>
      <c r="K80" s="398"/>
      <c r="L80" s="398"/>
      <c r="M80" s="126"/>
      <c r="N80" s="171" t="str">
        <f ca="1">IF(OR(ISERROR(VLOOKUP($E$7,Index!$E$44:$G$67,2,FALSE)),ISERROR(I80/H80)),"OK",(IF(AND(I80/H80&gt;=VLOOKUP($E$7,Index!$E$44:$G$67,2,FALSE),OR(VLOOKUP($E$7,Index!$E$44:$G$67,3,FALSE)="",I80/H80&lt;=VLOOKUP($E$7,Index!$E$44:$G$67,3,FALSE))),"OK","ERROR")))</f>
        <v>OK</v>
      </c>
      <c r="O80" s="126"/>
      <c r="P80" s="398"/>
      <c r="Q80" s="398"/>
      <c r="R80" s="398"/>
      <c r="S80" s="126"/>
      <c r="T80" s="171" t="str">
        <f ca="1">IF(OR(ISERROR(VLOOKUP($E$7,Index!$E$44:$G$67,2,FALSE)),ISERROR(Q80/P80)),"OK",(IF(AND(Q80/P80&gt;=VLOOKUP($E$7,Index!$E$44:$G$67,2,FALSE),OR(VLOOKUP($E$7,Index!$E$44:$G$67,3,FALSE)="",Q80/P80&lt;=VLOOKUP($E$7,Index!$E$44:$G$67,3,FALSE))),"OK","ERROR")))</f>
        <v>OK</v>
      </c>
      <c r="U80" s="16"/>
    </row>
    <row r="81" spans="2:21">
      <c r="B81" s="15"/>
      <c r="C81" s="11"/>
      <c r="D81" s="161" t="s">
        <v>24</v>
      </c>
      <c r="E81" s="162" t="s">
        <v>25</v>
      </c>
      <c r="F81" s="10"/>
      <c r="G81" s="11"/>
      <c r="H81" s="399"/>
      <c r="I81" s="399"/>
      <c r="J81" s="455" t="s">
        <v>66</v>
      </c>
      <c r="K81" s="399"/>
      <c r="L81" s="399"/>
      <c r="M81" s="126"/>
      <c r="N81" s="173" t="str">
        <f ca="1">IF(OR(ISERROR(VLOOKUP($E$7,Index!$E$44:$G$67,2,FALSE)),ISERROR(I81/H81)),"OK",(IF(AND(I81/H81&gt;=VLOOKUP($E$7,Index!$E$44:$G$67,2,FALSE),OR(VLOOKUP($E$7,Index!$E$44:$G$67,3,FALSE)="",I81/H81&lt;=VLOOKUP($E$7,Index!$E$44:$G$67,3,FALSE))),"OK","ERROR")))</f>
        <v>OK</v>
      </c>
      <c r="O81" s="126"/>
      <c r="P81" s="399"/>
      <c r="Q81" s="399"/>
      <c r="R81" s="399"/>
      <c r="S81" s="126"/>
      <c r="T81" s="173" t="str">
        <f ca="1">IF(OR(ISERROR(VLOOKUP($E$7,Index!$E$44:$G$67,2,FALSE)),ISERROR(Q81/P81)),"OK",(IF(AND(Q81/P81&gt;=VLOOKUP($E$7,Index!$E$44:$G$67,2,FALSE),OR(VLOOKUP($E$7,Index!$E$44:$G$67,3,FALSE)="",Q81/P81&lt;=VLOOKUP($E$7,Index!$E$44:$G$67,3,FALSE))),"OK","ERROR")))</f>
        <v>OK</v>
      </c>
      <c r="U81" s="16"/>
    </row>
    <row r="82" spans="2:21">
      <c r="B82" s="15"/>
      <c r="C82" s="11"/>
      <c r="D82" s="161" t="s">
        <v>26</v>
      </c>
      <c r="E82" s="162" t="s">
        <v>27</v>
      </c>
      <c r="F82" s="10"/>
      <c r="G82" s="11"/>
      <c r="H82" s="399"/>
      <c r="I82" s="399"/>
      <c r="J82" s="455" t="s">
        <v>66</v>
      </c>
      <c r="K82" s="399"/>
      <c r="L82" s="399"/>
      <c r="M82" s="126"/>
      <c r="N82" s="173" t="str">
        <f ca="1">IF(OR(ISERROR(VLOOKUP($E$7,Index!$E$44:$G$67,2,FALSE)),ISERROR(I82/H82)),"OK",(IF(AND(I82/H82&gt;=VLOOKUP($E$7,Index!$E$44:$G$67,2,FALSE),OR(VLOOKUP($E$7,Index!$E$44:$G$67,3,FALSE)="",I82/H82&lt;=VLOOKUP($E$7,Index!$E$44:$G$67,3,FALSE))),"OK","ERROR")))</f>
        <v>OK</v>
      </c>
      <c r="O82" s="126"/>
      <c r="P82" s="399"/>
      <c r="Q82" s="399"/>
      <c r="R82" s="399"/>
      <c r="S82" s="126"/>
      <c r="T82" s="173" t="str">
        <f ca="1">IF(OR(ISERROR(VLOOKUP($E$7,Index!$E$44:$G$67,2,FALSE)),ISERROR(Q82/P82)),"OK",(IF(AND(Q82/P82&gt;=VLOOKUP($E$7,Index!$E$44:$G$67,2,FALSE),OR(VLOOKUP($E$7,Index!$E$44:$G$67,3,FALSE)="",Q82/P82&lt;=VLOOKUP($E$7,Index!$E$44:$G$67,3,FALSE))),"OK","ERROR")))</f>
        <v>OK</v>
      </c>
      <c r="U82" s="16"/>
    </row>
    <row r="83" spans="2:21">
      <c r="B83" s="15"/>
      <c r="C83" s="11"/>
      <c r="D83" s="11"/>
      <c r="E83" s="11"/>
      <c r="F83" s="11"/>
      <c r="G83" s="11"/>
      <c r="H83" s="126"/>
      <c r="I83" s="126"/>
      <c r="J83" s="126"/>
      <c r="K83" s="126"/>
      <c r="L83" s="126"/>
      <c r="M83" s="126"/>
      <c r="N83" s="128"/>
      <c r="O83" s="126"/>
      <c r="P83" s="126"/>
      <c r="Q83" s="126"/>
      <c r="R83" s="126"/>
      <c r="S83" s="126"/>
      <c r="T83" s="128"/>
      <c r="U83" s="16"/>
    </row>
    <row r="84" spans="2:21">
      <c r="B84" s="15"/>
      <c r="C84" s="189">
        <v>2</v>
      </c>
      <c r="D84" s="168" t="s">
        <v>300</v>
      </c>
      <c r="E84" s="167"/>
      <c r="F84" s="167"/>
      <c r="G84" s="186"/>
      <c r="H84" s="186"/>
      <c r="I84" s="186"/>
      <c r="J84" s="186"/>
      <c r="K84" s="186"/>
      <c r="L84" s="186"/>
      <c r="M84" s="186"/>
      <c r="N84" s="186"/>
      <c r="O84" s="186"/>
      <c r="P84" s="186"/>
      <c r="Q84" s="186"/>
      <c r="R84" s="186"/>
      <c r="S84" s="186"/>
      <c r="T84" s="186"/>
      <c r="U84" s="16"/>
    </row>
    <row r="85" spans="2:21">
      <c r="B85" s="15"/>
      <c r="C85" s="11"/>
      <c r="D85" s="96"/>
      <c r="E85" s="11"/>
      <c r="F85" s="11"/>
      <c r="G85" s="11"/>
      <c r="H85" s="126"/>
      <c r="I85" s="126"/>
      <c r="J85" s="126"/>
      <c r="K85" s="126"/>
      <c r="L85" s="126"/>
      <c r="M85" s="126"/>
      <c r="N85" s="128"/>
      <c r="O85" s="126"/>
      <c r="P85" s="128"/>
      <c r="Q85" s="128"/>
      <c r="R85" s="128"/>
      <c r="S85" s="126"/>
      <c r="T85" s="128"/>
      <c r="U85" s="16"/>
    </row>
    <row r="86" spans="2:21">
      <c r="B86" s="15"/>
      <c r="C86" s="11"/>
      <c r="D86" s="96"/>
      <c r="E86" s="11"/>
      <c r="F86" s="11"/>
      <c r="G86" s="11"/>
      <c r="H86" s="184"/>
      <c r="I86" s="233" t="s">
        <v>572</v>
      </c>
      <c r="J86" s="184"/>
      <c r="K86" s="184"/>
      <c r="L86" s="184"/>
      <c r="M86" s="126"/>
      <c r="N86" s="126"/>
      <c r="O86" s="126"/>
      <c r="P86" s="184"/>
      <c r="Q86" s="233" t="s">
        <v>572</v>
      </c>
      <c r="R86" s="184"/>
      <c r="S86" s="126"/>
      <c r="T86" s="126"/>
      <c r="U86" s="16"/>
    </row>
    <row r="87" spans="2:21" ht="41.45" customHeight="1">
      <c r="B87" s="15"/>
      <c r="C87" s="11"/>
      <c r="D87" s="155" t="s">
        <v>0</v>
      </c>
      <c r="E87" s="188" t="s">
        <v>11</v>
      </c>
      <c r="F87" s="156"/>
      <c r="G87" s="11"/>
      <c r="H87" s="158" t="s">
        <v>58</v>
      </c>
      <c r="I87" s="335" t="s">
        <v>53</v>
      </c>
      <c r="J87" s="158" t="s">
        <v>69</v>
      </c>
      <c r="K87" s="158" t="s">
        <v>13</v>
      </c>
      <c r="L87" s="158" t="s">
        <v>14</v>
      </c>
      <c r="M87" s="126"/>
      <c r="N87" s="158" t="s">
        <v>641</v>
      </c>
      <c r="O87" s="126"/>
      <c r="P87" s="158" t="s">
        <v>402</v>
      </c>
      <c r="Q87" s="335" t="s">
        <v>593</v>
      </c>
      <c r="R87" s="158" t="s">
        <v>594</v>
      </c>
      <c r="S87" s="126"/>
      <c r="T87" s="158" t="s">
        <v>641</v>
      </c>
      <c r="U87" s="16"/>
    </row>
    <row r="88" spans="2:21">
      <c r="B88" s="15"/>
      <c r="C88" s="11"/>
      <c r="D88" s="100"/>
      <c r="E88" s="41"/>
      <c r="F88" s="42"/>
      <c r="G88" s="11"/>
      <c r="H88" s="135"/>
      <c r="I88" s="169" t="s">
        <v>54</v>
      </c>
      <c r="J88" s="131" t="s">
        <v>54</v>
      </c>
      <c r="K88" s="131" t="s">
        <v>54</v>
      </c>
      <c r="L88" s="131" t="s">
        <v>54</v>
      </c>
      <c r="M88" s="126"/>
      <c r="N88" s="169"/>
      <c r="O88" s="126"/>
      <c r="P88" s="135"/>
      <c r="Q88" s="131" t="s">
        <v>54</v>
      </c>
      <c r="R88" s="131" t="s">
        <v>54</v>
      </c>
      <c r="S88" s="126"/>
      <c r="T88" s="169"/>
      <c r="U88" s="16"/>
    </row>
    <row r="89" spans="2:21">
      <c r="B89" s="15"/>
      <c r="C89" s="11"/>
      <c r="D89" s="159" t="s">
        <v>28</v>
      </c>
      <c r="E89" s="160" t="s">
        <v>2</v>
      </c>
      <c r="F89" s="42"/>
      <c r="G89" s="11"/>
      <c r="H89" s="135"/>
      <c r="I89" s="170"/>
      <c r="J89" s="132"/>
      <c r="K89" s="132"/>
      <c r="L89" s="132"/>
      <c r="M89" s="126"/>
      <c r="N89" s="170"/>
      <c r="O89" s="126"/>
      <c r="P89" s="135"/>
      <c r="Q89" s="132"/>
      <c r="R89" s="132"/>
      <c r="S89" s="126"/>
      <c r="T89" s="170"/>
      <c r="U89" s="16"/>
    </row>
    <row r="90" spans="2:21">
      <c r="B90" s="15"/>
      <c r="C90" s="11"/>
      <c r="D90" s="100"/>
      <c r="E90" s="41"/>
      <c r="F90" s="133" t="s">
        <v>3</v>
      </c>
      <c r="G90" s="11"/>
      <c r="H90" s="135"/>
      <c r="I90" s="135"/>
      <c r="J90" s="135"/>
      <c r="K90" s="135"/>
      <c r="L90" s="135"/>
      <c r="M90" s="126"/>
      <c r="N90" s="176"/>
      <c r="O90" s="126"/>
      <c r="P90" s="135"/>
      <c r="Q90" s="135"/>
      <c r="R90" s="135"/>
      <c r="S90" s="126"/>
      <c r="T90" s="176"/>
      <c r="U90" s="16"/>
    </row>
    <row r="91" spans="2:21">
      <c r="B91" s="15"/>
      <c r="C91" s="11"/>
      <c r="D91" s="100"/>
      <c r="E91" s="41"/>
      <c r="F91" s="42" t="s">
        <v>4</v>
      </c>
      <c r="G91" s="11"/>
      <c r="H91" s="398"/>
      <c r="I91" s="398"/>
      <c r="J91" s="398"/>
      <c r="K91" s="398"/>
      <c r="L91" s="398"/>
      <c r="M91" s="126"/>
      <c r="N91" s="171" t="str">
        <f ca="1">IF(OR(ISERROR(VLOOKUP($E$7,Index!$E$44:$G$67,2,FALSE)),ISERROR(I91/H91)),"OK",(IF(AND(I91/H91&gt;=VLOOKUP($E$7,Index!$E$44:$G$67,2,FALSE),OR(VLOOKUP($E$7,Index!$E$44:$G$67,3,FALSE)="",I91/H91&lt;=VLOOKUP($E$7,Index!$E$44:$G$67,3,FALSE))),"OK","ERROR")))</f>
        <v>OK</v>
      </c>
      <c r="O91" s="126"/>
      <c r="P91" s="398"/>
      <c r="Q91" s="398"/>
      <c r="R91" s="398"/>
      <c r="S91" s="126"/>
      <c r="T91" s="171" t="str">
        <f ca="1">IF(OR(ISERROR(VLOOKUP($E$7,Index!$E$44:$G$67,2,FALSE)),ISERROR(Q91/P91)),"OK",(IF(AND(Q91/P91&gt;=VLOOKUP($E$7,Index!$E$44:$G$67,2,FALSE),OR(VLOOKUP($E$7,Index!$E$44:$G$67,3,FALSE)="",Q91/P91&lt;=VLOOKUP($E$7,Index!$E$44:$G$67,3,FALSE))),"OK","ERROR")))</f>
        <v>OK</v>
      </c>
      <c r="U91" s="16"/>
    </row>
    <row r="92" spans="2:21">
      <c r="B92" s="15"/>
      <c r="C92" s="11"/>
      <c r="D92" s="100"/>
      <c r="E92" s="41"/>
      <c r="F92" s="42" t="s">
        <v>5</v>
      </c>
      <c r="G92" s="11"/>
      <c r="H92" s="398"/>
      <c r="I92" s="398"/>
      <c r="J92" s="398"/>
      <c r="K92" s="398"/>
      <c r="L92" s="398"/>
      <c r="M92" s="126"/>
      <c r="N92" s="171" t="str">
        <f ca="1">IF(OR(ISERROR(VLOOKUP($E$7,Index!$E$44:$G$67,2,FALSE)),ISERROR(I92/H92)),"OK",(IF(AND(I92/H92&gt;=VLOOKUP($E$7,Index!$E$44:$G$67,2,FALSE),OR(VLOOKUP($E$7,Index!$E$44:$G$67,3,FALSE)="",I92/H92&lt;=VLOOKUP($E$7,Index!$E$44:$G$67,3,FALSE))),"OK","ERROR")))</f>
        <v>OK</v>
      </c>
      <c r="O92" s="126"/>
      <c r="P92" s="398"/>
      <c r="Q92" s="398"/>
      <c r="R92" s="398"/>
      <c r="S92" s="126"/>
      <c r="T92" s="171" t="str">
        <f ca="1">IF(OR(ISERROR(VLOOKUP($E$7,Index!$E$44:$G$67,2,FALSE)),ISERROR(Q92/P92)),"OK",(IF(AND(Q92/P92&gt;=VLOOKUP($E$7,Index!$E$44:$G$67,2,FALSE),OR(VLOOKUP($E$7,Index!$E$44:$G$67,3,FALSE)="",Q92/P92&lt;=VLOOKUP($E$7,Index!$E$44:$G$67,3,FALSE))),"OK","ERROR")))</f>
        <v>OK</v>
      </c>
      <c r="U92" s="16"/>
    </row>
    <row r="93" spans="2:21">
      <c r="B93" s="15"/>
      <c r="C93" s="11"/>
      <c r="D93" s="100"/>
      <c r="E93" s="41"/>
      <c r="F93" s="42" t="s">
        <v>6</v>
      </c>
      <c r="G93" s="11"/>
      <c r="H93" s="398"/>
      <c r="I93" s="398"/>
      <c r="J93" s="398"/>
      <c r="K93" s="398"/>
      <c r="L93" s="398"/>
      <c r="M93" s="126"/>
      <c r="N93" s="171" t="str">
        <f ca="1">IF(OR(ISERROR(VLOOKUP($E$7,Index!$E$44:$G$67,2,FALSE)),ISERROR(I93/H93)),"OK",(IF(AND(I93/H93&gt;=VLOOKUP($E$7,Index!$E$44:$G$67,2,FALSE),OR(VLOOKUP($E$7,Index!$E$44:$G$67,3,FALSE)="",I93/H93&lt;=VLOOKUP($E$7,Index!$E$44:$G$67,3,FALSE))),"OK","ERROR")))</f>
        <v>OK</v>
      </c>
      <c r="O93" s="126"/>
      <c r="P93" s="398"/>
      <c r="Q93" s="398"/>
      <c r="R93" s="398"/>
      <c r="S93" s="126"/>
      <c r="T93" s="171" t="str">
        <f ca="1">IF(OR(ISERROR(VLOOKUP($E$7,Index!$E$44:$G$67,2,FALSE)),ISERROR(Q93/P93)),"OK",(IF(AND(Q93/P93&gt;=VLOOKUP($E$7,Index!$E$44:$G$67,2,FALSE),OR(VLOOKUP($E$7,Index!$E$44:$G$67,3,FALSE)="",Q93/P93&lt;=VLOOKUP($E$7,Index!$E$44:$G$67,3,FALSE))),"OK","ERROR")))</f>
        <v>OK</v>
      </c>
      <c r="U93" s="16"/>
    </row>
    <row r="94" spans="2:21">
      <c r="B94" s="15"/>
      <c r="C94" s="11"/>
      <c r="D94" s="100"/>
      <c r="E94" s="41"/>
      <c r="F94" s="42" t="s">
        <v>8</v>
      </c>
      <c r="G94" s="11"/>
      <c r="H94" s="398"/>
      <c r="I94" s="398"/>
      <c r="J94" s="398"/>
      <c r="K94" s="398"/>
      <c r="L94" s="398"/>
      <c r="M94" s="126"/>
      <c r="N94" s="171" t="str">
        <f ca="1">IF(OR(ISERROR(VLOOKUP($E$7,Index!$E$44:$G$67,2,FALSE)),ISERROR(I94/H94)),"OK",(IF(AND(I94/H94&gt;=VLOOKUP($E$7,Index!$E$44:$G$67,2,FALSE),OR(VLOOKUP($E$7,Index!$E$44:$G$67,3,FALSE)="",I94/H94&lt;=VLOOKUP($E$7,Index!$E$44:$G$67,3,FALSE))),"OK","ERROR")))</f>
        <v>OK</v>
      </c>
      <c r="O94" s="126"/>
      <c r="P94" s="398"/>
      <c r="Q94" s="398"/>
      <c r="R94" s="398"/>
      <c r="S94" s="126"/>
      <c r="T94" s="171" t="str">
        <f ca="1">IF(OR(ISERROR(VLOOKUP($E$7,Index!$E$44:$G$67,2,FALSE)),ISERROR(Q94/P94)),"OK",(IF(AND(Q94/P94&gt;=VLOOKUP($E$7,Index!$E$44:$G$67,2,FALSE),OR(VLOOKUP($E$7,Index!$E$44:$G$67,3,FALSE)="",Q94/P94&lt;=VLOOKUP($E$7,Index!$E$44:$G$67,3,FALSE))),"OK","ERROR")))</f>
        <v>OK</v>
      </c>
      <c r="U94" s="16"/>
    </row>
    <row r="95" spans="2:21">
      <c r="B95" s="15"/>
      <c r="C95" s="11"/>
      <c r="D95" s="100"/>
      <c r="E95" s="41"/>
      <c r="F95" s="42"/>
      <c r="G95" s="11"/>
      <c r="H95" s="139"/>
      <c r="I95" s="139"/>
      <c r="J95" s="139"/>
      <c r="K95" s="139"/>
      <c r="L95" s="139"/>
      <c r="M95" s="126"/>
      <c r="N95" s="138"/>
      <c r="O95" s="126"/>
      <c r="P95" s="139"/>
      <c r="Q95" s="139"/>
      <c r="R95" s="139"/>
      <c r="S95" s="126"/>
      <c r="T95" s="138"/>
      <c r="U95" s="16"/>
    </row>
    <row r="96" spans="2:21">
      <c r="B96" s="15"/>
      <c r="C96" s="11"/>
      <c r="D96" s="100"/>
      <c r="E96" s="41"/>
      <c r="F96" s="133" t="s">
        <v>9</v>
      </c>
      <c r="G96" s="11"/>
      <c r="H96" s="139"/>
      <c r="I96" s="139"/>
      <c r="J96" s="139"/>
      <c r="K96" s="139"/>
      <c r="L96" s="139"/>
      <c r="M96" s="126"/>
      <c r="N96" s="138"/>
      <c r="O96" s="126"/>
      <c r="P96" s="139"/>
      <c r="Q96" s="139"/>
      <c r="R96" s="139"/>
      <c r="S96" s="126"/>
      <c r="T96" s="138"/>
      <c r="U96" s="16"/>
    </row>
    <row r="97" spans="1:21">
      <c r="B97" s="15"/>
      <c r="C97" s="11"/>
      <c r="D97" s="100"/>
      <c r="E97" s="41"/>
      <c r="F97" s="42" t="s">
        <v>10</v>
      </c>
      <c r="G97" s="11"/>
      <c r="H97" s="398"/>
      <c r="I97" s="398"/>
      <c r="J97" s="398"/>
      <c r="K97" s="398"/>
      <c r="L97" s="398"/>
      <c r="M97" s="126"/>
      <c r="N97" s="171" t="str">
        <f ca="1">IF(OR(ISERROR(VLOOKUP($E$7,Index!$E$44:$G$67,2,FALSE)),ISERROR(I97/H97)),"OK",(IF(AND(I97/H97&gt;=VLOOKUP($E$7,Index!$E$44:$G$67,2,FALSE),OR(VLOOKUP($E$7,Index!$E$44:$G$67,3,FALSE)="",I97/H97&lt;=VLOOKUP($E$7,Index!$E$44:$G$67,3,FALSE))),"OK","ERROR")))</f>
        <v>OK</v>
      </c>
      <c r="O97" s="126"/>
      <c r="P97" s="398"/>
      <c r="Q97" s="398"/>
      <c r="R97" s="398"/>
      <c r="S97" s="126"/>
      <c r="T97" s="171" t="str">
        <f ca="1">IF(OR(ISERROR(VLOOKUP($E$7,Index!$E$44:$G$67,2,FALSE)),ISERROR(Q97/P97)),"OK",(IF(AND(Q97/P97&gt;=VLOOKUP($E$7,Index!$E$44:$G$67,2,FALSE),OR(VLOOKUP($E$7,Index!$E$44:$G$67,3,FALSE)="",Q97/P97&lt;=VLOOKUP($E$7,Index!$E$44:$G$67,3,FALSE))),"OK","ERROR")))</f>
        <v>OK</v>
      </c>
      <c r="U97" s="16"/>
    </row>
    <row r="98" spans="1:21">
      <c r="B98" s="15"/>
      <c r="C98" s="11"/>
      <c r="D98" s="100"/>
      <c r="E98" s="41"/>
      <c r="F98" s="42" t="s">
        <v>22</v>
      </c>
      <c r="G98" s="11"/>
      <c r="H98" s="398"/>
      <c r="I98" s="398"/>
      <c r="J98" s="398"/>
      <c r="K98" s="398"/>
      <c r="L98" s="398"/>
      <c r="M98" s="126"/>
      <c r="N98" s="171" t="str">
        <f ca="1">IF(OR(ISERROR(VLOOKUP($E$7,Index!$E$44:$G$67,2,FALSE)),ISERROR(I98/H98)),"OK",(IF(AND(I98/H98&gt;=VLOOKUP($E$7,Index!$E$44:$G$67,2,FALSE),OR(VLOOKUP($E$7,Index!$E$44:$G$67,3,FALSE)="",I98/H98&lt;=VLOOKUP($E$7,Index!$E$44:$G$67,3,FALSE))),"OK","ERROR")))</f>
        <v>OK</v>
      </c>
      <c r="O98" s="126"/>
      <c r="P98" s="398"/>
      <c r="Q98" s="398"/>
      <c r="R98" s="398"/>
      <c r="S98" s="126"/>
      <c r="T98" s="171" t="str">
        <f ca="1">IF(OR(ISERROR(VLOOKUP($E$7,Index!$E$44:$G$67,2,FALSE)),ISERROR(Q98/P98)),"OK",(IF(AND(Q98/P98&gt;=VLOOKUP($E$7,Index!$E$44:$G$67,2,FALSE),OR(VLOOKUP($E$7,Index!$E$44:$G$67,3,FALSE)="",Q98/P98&lt;=VLOOKUP($E$7,Index!$E$44:$G$67,3,FALSE))),"OK","ERROR")))</f>
        <v>OK</v>
      </c>
      <c r="U98" s="16"/>
    </row>
    <row r="99" spans="1:21">
      <c r="B99" s="15"/>
      <c r="C99" s="11"/>
      <c r="D99" s="100"/>
      <c r="E99" s="41"/>
      <c r="F99" s="48" t="s">
        <v>23</v>
      </c>
      <c r="G99" s="11"/>
      <c r="H99" s="398"/>
      <c r="I99" s="398"/>
      <c r="J99" s="402" t="s">
        <v>66</v>
      </c>
      <c r="K99" s="398"/>
      <c r="L99" s="398"/>
      <c r="M99" s="126"/>
      <c r="N99" s="171" t="str">
        <f ca="1">IF(OR(ISERROR(VLOOKUP($E$7,Index!$E$44:$G$67,2,FALSE)),ISERROR(I99/H99)),"OK",(IF(AND(I99/H99&gt;=VLOOKUP($E$7,Index!$E$44:$G$67,2,FALSE),OR(VLOOKUP($E$7,Index!$E$44:$G$67,3,FALSE)="",I99/H99&lt;=VLOOKUP($E$7,Index!$E$44:$G$67,3,FALSE))),"OK","ERROR")))</f>
        <v>OK</v>
      </c>
      <c r="O99" s="126"/>
      <c r="P99" s="398"/>
      <c r="Q99" s="398"/>
      <c r="R99" s="398"/>
      <c r="S99" s="126"/>
      <c r="T99" s="171" t="str">
        <f ca="1">IF(OR(ISERROR(VLOOKUP($E$7,Index!$E$44:$G$67,2,FALSE)),ISERROR(Q99/P99)),"OK",(IF(AND(Q99/P99&gt;=VLOOKUP($E$7,Index!$E$44:$G$67,2,FALSE),OR(VLOOKUP($E$7,Index!$E$44:$G$67,3,FALSE)="",Q99/P99&lt;=VLOOKUP($E$7,Index!$E$44:$G$67,3,FALSE))),"OK","ERROR")))</f>
        <v>OK</v>
      </c>
      <c r="U99" s="16"/>
    </row>
    <row r="100" spans="1:21">
      <c r="B100" s="15"/>
      <c r="C100" s="11"/>
      <c r="D100" s="100"/>
      <c r="E100" s="41"/>
      <c r="F100" s="48" t="s">
        <v>57</v>
      </c>
      <c r="G100" s="11"/>
      <c r="H100" s="398"/>
      <c r="I100" s="398"/>
      <c r="J100" s="402" t="s">
        <v>66</v>
      </c>
      <c r="K100" s="398"/>
      <c r="L100" s="398"/>
      <c r="M100" s="126"/>
      <c r="N100" s="171" t="str">
        <f ca="1">IF(OR(ISERROR(VLOOKUP($E$7,Index!$E$44:$G$67,2,FALSE)),ISERROR(I100/H100)),"OK",(IF(AND(I100/H100&gt;=VLOOKUP($E$7,Index!$E$44:$G$67,2,FALSE),OR(VLOOKUP($E$7,Index!$E$44:$G$67,3,FALSE)="",I100/H100&lt;=VLOOKUP($E$7,Index!$E$44:$G$67,3,FALSE))),"OK","ERROR")))</f>
        <v>OK</v>
      </c>
      <c r="O100" s="126"/>
      <c r="P100" s="398"/>
      <c r="Q100" s="398"/>
      <c r="R100" s="398"/>
      <c r="S100" s="126"/>
      <c r="T100" s="171" t="str">
        <f ca="1">IF(OR(ISERROR(VLOOKUP($E$7,Index!$E$44:$G$67,2,FALSE)),ISERROR(Q100/P100)),"OK",(IF(AND(Q100/P100&gt;=VLOOKUP($E$7,Index!$E$44:$G$67,2,FALSE),OR(VLOOKUP($E$7,Index!$E$44:$G$67,3,FALSE)="",Q100/P100&lt;=VLOOKUP($E$7,Index!$E$44:$G$67,3,FALSE))),"OK","ERROR")))</f>
        <v>OK</v>
      </c>
      <c r="U100" s="16"/>
    </row>
    <row r="101" spans="1:21">
      <c r="B101" s="15"/>
      <c r="C101" s="11"/>
      <c r="D101" s="100"/>
      <c r="E101" s="41"/>
      <c r="F101" s="48" t="s">
        <v>32</v>
      </c>
      <c r="G101" s="11"/>
      <c r="H101" s="398"/>
      <c r="I101" s="398"/>
      <c r="J101" s="402" t="s">
        <v>66</v>
      </c>
      <c r="K101" s="398"/>
      <c r="L101" s="398"/>
      <c r="M101" s="126"/>
      <c r="N101" s="171" t="str">
        <f ca="1">IF(OR(ISERROR(VLOOKUP($E$7,Index!$E$44:$G$67,2,FALSE)),ISERROR(I101/H101)),"OK",(IF(AND(I101/H101&gt;=VLOOKUP($E$7,Index!$E$44:$G$67,2,FALSE),OR(VLOOKUP($E$7,Index!$E$44:$G$67,3,FALSE)="",I101/H101&lt;=VLOOKUP($E$7,Index!$E$44:$G$67,3,FALSE))),"OK","ERROR")))</f>
        <v>OK</v>
      </c>
      <c r="O101" s="126"/>
      <c r="P101" s="398"/>
      <c r="Q101" s="398"/>
      <c r="R101" s="398"/>
      <c r="S101" s="126"/>
      <c r="T101" s="171" t="str">
        <f ca="1">IF(OR(ISERROR(VLOOKUP($E$7,Index!$E$44:$G$67,2,FALSE)),ISERROR(Q101/P101)),"OK",(IF(AND(Q101/P101&gt;=VLOOKUP($E$7,Index!$E$44:$G$67,2,FALSE),OR(VLOOKUP($E$7,Index!$E$44:$G$67,3,FALSE)="",Q101/P101&lt;=VLOOKUP($E$7,Index!$E$44:$G$67,3,FALSE))),"OK","ERROR")))</f>
        <v>OK</v>
      </c>
      <c r="U101" s="16"/>
    </row>
    <row r="102" spans="1:21">
      <c r="B102" s="15"/>
      <c r="C102" s="11"/>
      <c r="D102" s="100"/>
      <c r="E102" s="41"/>
      <c r="F102" s="42" t="s">
        <v>8</v>
      </c>
      <c r="G102" s="11"/>
      <c r="H102" s="398"/>
      <c r="I102" s="398"/>
      <c r="J102" s="398"/>
      <c r="K102" s="398"/>
      <c r="L102" s="398"/>
      <c r="M102" s="126"/>
      <c r="N102" s="171" t="str">
        <f ca="1">IF(OR(ISERROR(VLOOKUP($E$7,Index!$E$44:$G$67,2,FALSE)),ISERROR(I102/H102)),"OK",(IF(AND(I102/H102&gt;=VLOOKUP($E$7,Index!$E$44:$G$67,2,FALSE),OR(VLOOKUP($E$7,Index!$E$44:$G$67,3,FALSE)="",I102/H102&lt;=VLOOKUP($E$7,Index!$E$44:$G$67,3,FALSE))),"OK","ERROR")))</f>
        <v>OK</v>
      </c>
      <c r="O102" s="126"/>
      <c r="P102" s="398"/>
      <c r="Q102" s="398"/>
      <c r="R102" s="398"/>
      <c r="S102" s="126"/>
      <c r="T102" s="171" t="str">
        <f ca="1">IF(OR(ISERROR(VLOOKUP($E$7,Index!$E$44:$G$67,2,FALSE)),ISERROR(Q102/P102)),"OK",(IF(AND(Q102/P102&gt;=VLOOKUP($E$7,Index!$E$44:$G$67,2,FALSE),OR(VLOOKUP($E$7,Index!$E$44:$G$67,3,FALSE)="",Q102/P102&lt;=VLOOKUP($E$7,Index!$E$44:$G$67,3,FALSE))),"OK","ERROR")))</f>
        <v>OK</v>
      </c>
      <c r="U102" s="16"/>
    </row>
    <row r="103" spans="1:21">
      <c r="B103" s="15"/>
      <c r="C103" s="11"/>
      <c r="D103" s="100"/>
      <c r="E103" s="160" t="s">
        <v>15</v>
      </c>
      <c r="F103" s="42"/>
      <c r="G103" s="11"/>
      <c r="H103" s="139"/>
      <c r="I103" s="139"/>
      <c r="J103" s="139"/>
      <c r="K103" s="139"/>
      <c r="L103" s="139"/>
      <c r="M103" s="126"/>
      <c r="N103" s="138"/>
      <c r="O103" s="126"/>
      <c r="P103" s="139"/>
      <c r="Q103" s="139"/>
      <c r="R103" s="139"/>
      <c r="S103" s="126"/>
      <c r="T103" s="138"/>
      <c r="U103" s="16"/>
    </row>
    <row r="104" spans="1:21">
      <c r="B104" s="15"/>
      <c r="C104" s="11"/>
      <c r="D104" s="100"/>
      <c r="E104" s="41"/>
      <c r="F104" s="42" t="s">
        <v>16</v>
      </c>
      <c r="G104" s="11"/>
      <c r="H104" s="398"/>
      <c r="I104" s="398"/>
      <c r="J104" s="398"/>
      <c r="K104" s="398"/>
      <c r="L104" s="398"/>
      <c r="M104" s="126"/>
      <c r="N104" s="171" t="str">
        <f ca="1">IF(OR(ISERROR(VLOOKUP($E$7,Index!$E$44:$G$67,2,FALSE)),ISERROR(I104/H104)),"OK",(IF(AND(I104/H104&gt;=VLOOKUP($E$7,Index!$E$44:$G$67,2,FALSE),OR(VLOOKUP($E$7,Index!$E$44:$G$67,3,FALSE)="",I104/H104&lt;=VLOOKUP($E$7,Index!$E$44:$G$67,3,FALSE))),"OK","ERROR")))</f>
        <v>OK</v>
      </c>
      <c r="O104" s="126"/>
      <c r="P104" s="398"/>
      <c r="Q104" s="398"/>
      <c r="R104" s="398"/>
      <c r="S104" s="126"/>
      <c r="T104" s="171" t="str">
        <f ca="1">IF(OR(ISERROR(VLOOKUP($E$7,Index!$E$44:$G$67,2,FALSE)),ISERROR(Q104/P104)),"OK",(IF(AND(Q104/P104&gt;=VLOOKUP($E$7,Index!$E$44:$G$67,2,FALSE),OR(VLOOKUP($E$7,Index!$E$44:$G$67,3,FALSE)="",Q104/P104&lt;=VLOOKUP($E$7,Index!$E$44:$G$67,3,FALSE))),"OK","ERROR")))</f>
        <v>OK</v>
      </c>
      <c r="U104" s="16"/>
    </row>
    <row r="105" spans="1:21">
      <c r="B105" s="15"/>
      <c r="C105" s="11"/>
      <c r="D105" s="100"/>
      <c r="E105" s="41"/>
      <c r="F105" s="42" t="s">
        <v>17</v>
      </c>
      <c r="G105" s="11"/>
      <c r="H105" s="398"/>
      <c r="I105" s="398"/>
      <c r="J105" s="398"/>
      <c r="K105" s="398"/>
      <c r="L105" s="398"/>
      <c r="M105" s="126"/>
      <c r="N105" s="171" t="str">
        <f ca="1">IF(OR(ISERROR(VLOOKUP($E$7,Index!$E$44:$G$67,2,FALSE)),ISERROR(I105/H105)),"OK",(IF(AND(I105/H105&gt;=VLOOKUP($E$7,Index!$E$44:$G$67,2,FALSE),OR(VLOOKUP($E$7,Index!$E$44:$G$67,3,FALSE)="",I105/H105&lt;=VLOOKUP($E$7,Index!$E$44:$G$67,3,FALSE))),"OK","ERROR")))</f>
        <v>OK</v>
      </c>
      <c r="O105" s="126"/>
      <c r="P105" s="398"/>
      <c r="Q105" s="398"/>
      <c r="R105" s="398"/>
      <c r="S105" s="126"/>
      <c r="T105" s="171" t="str">
        <f ca="1">IF(OR(ISERROR(VLOOKUP($E$7,Index!$E$44:$G$67,2,FALSE)),ISERROR(Q105/P105)),"OK",(IF(AND(Q105/P105&gt;=VLOOKUP($E$7,Index!$E$44:$G$67,2,FALSE),OR(VLOOKUP($E$7,Index!$E$44:$G$67,3,FALSE)="",Q105/P105&lt;=VLOOKUP($E$7,Index!$E$44:$G$67,3,FALSE))),"OK","ERROR")))</f>
        <v>OK</v>
      </c>
      <c r="U105" s="16"/>
    </row>
    <row r="106" spans="1:21">
      <c r="B106" s="15"/>
      <c r="C106" s="11"/>
      <c r="D106" s="99"/>
      <c r="E106" s="43"/>
      <c r="F106" s="44" t="s">
        <v>8</v>
      </c>
      <c r="G106" s="11"/>
      <c r="H106" s="400"/>
      <c r="I106" s="400"/>
      <c r="J106" s="400"/>
      <c r="K106" s="400"/>
      <c r="L106" s="400"/>
      <c r="M106" s="126"/>
      <c r="N106" s="175" t="str">
        <f ca="1">IF(OR(ISERROR(VLOOKUP($E$7,Index!$E$44:$G$67,2,FALSE)),ISERROR(I106/H106)),"OK",(IF(AND(I106/H106&gt;=VLOOKUP($E$7,Index!$E$44:$G$67,2,FALSE),OR(VLOOKUP($E$7,Index!$E$44:$G$67,3,FALSE)="",I106/H106&lt;=VLOOKUP($E$7,Index!$E$44:$G$67,3,FALSE))),"OK","ERROR")))</f>
        <v>OK</v>
      </c>
      <c r="O106" s="126"/>
      <c r="P106" s="400"/>
      <c r="Q106" s="400"/>
      <c r="R106" s="400"/>
      <c r="S106" s="126"/>
      <c r="T106" s="175" t="str">
        <f ca="1">IF(OR(ISERROR(VLOOKUP($E$7,Index!$E$44:$G$67,2,FALSE)),ISERROR(Q106/P106)),"OK",(IF(AND(Q106/P106&gt;=VLOOKUP($E$7,Index!$E$44:$G$67,2,FALSE),OR(VLOOKUP($E$7,Index!$E$44:$G$67,3,FALSE)="",Q106/P106&lt;=VLOOKUP($E$7,Index!$E$44:$G$67,3,FALSE))),"OK","ERROR")))</f>
        <v>OK</v>
      </c>
      <c r="U106" s="16"/>
    </row>
    <row r="107" spans="1:21" ht="11.25" hidden="1" customHeight="1">
      <c r="A107" s="4" t="s">
        <v>298</v>
      </c>
      <c r="B107" s="15"/>
      <c r="C107" s="11"/>
      <c r="D107" s="11"/>
      <c r="E107" s="11"/>
      <c r="F107" s="11"/>
      <c r="G107" s="11"/>
      <c r="H107" s="126"/>
      <c r="I107" s="126"/>
      <c r="J107" s="126"/>
      <c r="K107" s="126"/>
      <c r="L107" s="126"/>
      <c r="M107" s="126"/>
      <c r="N107" s="126"/>
      <c r="O107" s="126"/>
      <c r="P107" s="126"/>
      <c r="Q107" s="126"/>
      <c r="R107" s="126"/>
      <c r="S107" s="126"/>
      <c r="T107" s="126"/>
      <c r="U107" s="16"/>
    </row>
    <row r="108" spans="1:21" hidden="1">
      <c r="A108" s="4" t="s">
        <v>299</v>
      </c>
      <c r="B108" s="15"/>
      <c r="C108" s="11"/>
      <c r="D108" s="11"/>
      <c r="E108" s="11"/>
      <c r="F108" s="11"/>
      <c r="G108" s="11"/>
      <c r="H108" s="126"/>
      <c r="I108" s="126"/>
      <c r="J108" s="126"/>
      <c r="K108" s="126"/>
      <c r="L108" s="126"/>
      <c r="M108" s="126"/>
      <c r="N108" s="126"/>
      <c r="O108" s="126"/>
      <c r="P108" s="126"/>
      <c r="Q108" s="126"/>
      <c r="R108" s="126"/>
      <c r="S108" s="126"/>
      <c r="T108" s="126"/>
      <c r="U108" s="16"/>
    </row>
    <row r="109" spans="1:21" hidden="1">
      <c r="A109" s="4" t="s">
        <v>299</v>
      </c>
      <c r="B109" s="15"/>
      <c r="C109" s="11"/>
      <c r="D109" s="11"/>
      <c r="E109" s="11"/>
      <c r="F109" s="11"/>
      <c r="G109" s="11"/>
      <c r="H109" s="126"/>
      <c r="I109" s="126"/>
      <c r="J109" s="126"/>
      <c r="K109" s="126"/>
      <c r="L109" s="126"/>
      <c r="M109" s="126"/>
      <c r="N109" s="126"/>
      <c r="O109" s="126"/>
      <c r="P109" s="126"/>
      <c r="Q109" s="126"/>
      <c r="R109" s="126"/>
      <c r="S109" s="126"/>
      <c r="T109" s="126"/>
      <c r="U109" s="16"/>
    </row>
    <row r="110" spans="1:21" hidden="1">
      <c r="A110" s="4" t="s">
        <v>116</v>
      </c>
      <c r="B110" s="15"/>
      <c r="C110" s="11"/>
      <c r="D110" s="11"/>
      <c r="E110" s="11"/>
      <c r="F110" s="11"/>
      <c r="G110" s="11"/>
      <c r="H110" s="126"/>
      <c r="I110" s="126"/>
      <c r="J110" s="126"/>
      <c r="K110" s="126"/>
      <c r="L110" s="126"/>
      <c r="M110" s="126"/>
      <c r="N110" s="126"/>
      <c r="O110" s="126"/>
      <c r="P110" s="126"/>
      <c r="Q110" s="126"/>
      <c r="R110" s="126"/>
      <c r="S110" s="126"/>
      <c r="T110" s="126"/>
      <c r="U110" s="16"/>
    </row>
    <row r="111" spans="1:21" hidden="1">
      <c r="A111" s="4" t="s">
        <v>116</v>
      </c>
      <c r="B111" s="15"/>
      <c r="C111" s="11"/>
      <c r="D111" s="11"/>
      <c r="E111" s="11"/>
      <c r="F111" s="11"/>
      <c r="G111" s="11"/>
      <c r="H111" s="126"/>
      <c r="I111" s="126"/>
      <c r="J111" s="126"/>
      <c r="K111" s="126"/>
      <c r="L111" s="126"/>
      <c r="M111" s="126"/>
      <c r="N111" s="126"/>
      <c r="O111" s="126"/>
      <c r="P111" s="126"/>
      <c r="Q111" s="126"/>
      <c r="R111" s="126"/>
      <c r="S111" s="126"/>
      <c r="T111" s="126"/>
      <c r="U111" s="16"/>
    </row>
    <row r="112" spans="1:21" hidden="1">
      <c r="A112" s="4" t="s">
        <v>116</v>
      </c>
      <c r="B112" s="15"/>
      <c r="C112" s="11"/>
      <c r="D112" s="11"/>
      <c r="E112" s="11"/>
      <c r="F112" s="11"/>
      <c r="G112" s="11"/>
      <c r="H112" s="126"/>
      <c r="I112" s="126"/>
      <c r="J112" s="126"/>
      <c r="K112" s="126"/>
      <c r="L112" s="126"/>
      <c r="M112" s="126"/>
      <c r="N112" s="126"/>
      <c r="O112" s="126"/>
      <c r="P112" s="126"/>
      <c r="Q112" s="126"/>
      <c r="R112" s="126"/>
      <c r="S112" s="126"/>
      <c r="T112" s="126"/>
      <c r="U112" s="16"/>
    </row>
    <row r="113" spans="1:21" hidden="1">
      <c r="A113" s="4" t="s">
        <v>116</v>
      </c>
      <c r="B113" s="15"/>
      <c r="C113" s="11"/>
      <c r="D113" s="11"/>
      <c r="E113" s="11"/>
      <c r="F113" s="11"/>
      <c r="G113" s="11"/>
      <c r="H113" s="126"/>
      <c r="I113" s="126"/>
      <c r="J113" s="126"/>
      <c r="K113" s="126"/>
      <c r="L113" s="126"/>
      <c r="M113" s="126"/>
      <c r="N113" s="126"/>
      <c r="O113" s="126"/>
      <c r="P113" s="126"/>
      <c r="Q113" s="126"/>
      <c r="R113" s="126"/>
      <c r="S113" s="126"/>
      <c r="T113" s="126"/>
      <c r="U113" s="16"/>
    </row>
    <row r="114" spans="1:21" hidden="1">
      <c r="A114" s="4" t="s">
        <v>116</v>
      </c>
      <c r="B114" s="15"/>
      <c r="C114" s="11"/>
      <c r="D114" s="11"/>
      <c r="E114" s="11"/>
      <c r="F114" s="11"/>
      <c r="G114" s="11"/>
      <c r="H114" s="126"/>
      <c r="I114" s="126"/>
      <c r="J114" s="126"/>
      <c r="K114" s="126"/>
      <c r="L114" s="126"/>
      <c r="M114" s="126"/>
      <c r="N114" s="126"/>
      <c r="O114" s="126"/>
      <c r="P114" s="126"/>
      <c r="Q114" s="126"/>
      <c r="R114" s="126"/>
      <c r="S114" s="126"/>
      <c r="T114" s="126"/>
      <c r="U114" s="16"/>
    </row>
    <row r="115" spans="1:21" hidden="1">
      <c r="A115" s="4" t="s">
        <v>116</v>
      </c>
      <c r="B115" s="15"/>
      <c r="C115" s="11"/>
      <c r="D115" s="11"/>
      <c r="E115" s="11"/>
      <c r="F115" s="11"/>
      <c r="G115" s="11"/>
      <c r="H115" s="126"/>
      <c r="I115" s="126"/>
      <c r="J115" s="126"/>
      <c r="K115" s="126"/>
      <c r="L115" s="126"/>
      <c r="M115" s="126"/>
      <c r="N115" s="126"/>
      <c r="O115" s="126"/>
      <c r="P115" s="126"/>
      <c r="Q115" s="126"/>
      <c r="R115" s="126"/>
      <c r="S115" s="126"/>
      <c r="T115" s="126"/>
      <c r="U115" s="16"/>
    </row>
    <row r="116" spans="1:21" hidden="1">
      <c r="A116" s="4" t="s">
        <v>116</v>
      </c>
      <c r="B116" s="15"/>
      <c r="C116" s="11"/>
      <c r="D116" s="11"/>
      <c r="E116" s="11"/>
      <c r="F116" s="11"/>
      <c r="G116" s="11"/>
      <c r="H116" s="126"/>
      <c r="I116" s="126"/>
      <c r="J116" s="126"/>
      <c r="K116" s="126"/>
      <c r="L116" s="126"/>
      <c r="M116" s="126"/>
      <c r="N116" s="126"/>
      <c r="O116" s="126"/>
      <c r="P116" s="126"/>
      <c r="Q116" s="126"/>
      <c r="R116" s="126"/>
      <c r="S116" s="126"/>
      <c r="T116" s="126"/>
      <c r="U116" s="16"/>
    </row>
    <row r="117" spans="1:21" hidden="1">
      <c r="A117" s="4" t="s">
        <v>116</v>
      </c>
      <c r="B117" s="15"/>
      <c r="C117" s="11"/>
      <c r="D117" s="11"/>
      <c r="E117" s="11"/>
      <c r="F117" s="11"/>
      <c r="G117" s="11"/>
      <c r="H117" s="126"/>
      <c r="I117" s="126"/>
      <c r="J117" s="126"/>
      <c r="K117" s="126"/>
      <c r="L117" s="126"/>
      <c r="M117" s="126"/>
      <c r="N117" s="126"/>
      <c r="O117" s="126"/>
      <c r="P117" s="126"/>
      <c r="Q117" s="126"/>
      <c r="R117" s="126"/>
      <c r="S117" s="126"/>
      <c r="T117" s="126"/>
      <c r="U117" s="16"/>
    </row>
    <row r="118" spans="1:21" hidden="1">
      <c r="A118" s="4" t="s">
        <v>116</v>
      </c>
      <c r="B118" s="15"/>
      <c r="C118" s="11"/>
      <c r="D118" s="11"/>
      <c r="E118" s="11"/>
      <c r="F118" s="11"/>
      <c r="G118" s="11"/>
      <c r="H118" s="126"/>
      <c r="I118" s="126"/>
      <c r="J118" s="126"/>
      <c r="K118" s="126"/>
      <c r="L118" s="126"/>
      <c r="M118" s="126"/>
      <c r="N118" s="126"/>
      <c r="O118" s="126"/>
      <c r="P118" s="126"/>
      <c r="Q118" s="126"/>
      <c r="R118" s="126"/>
      <c r="S118" s="126"/>
      <c r="T118" s="126"/>
      <c r="U118" s="16"/>
    </row>
    <row r="119" spans="1:21" hidden="1">
      <c r="A119" s="4" t="s">
        <v>116</v>
      </c>
      <c r="B119" s="15"/>
      <c r="C119" s="11"/>
      <c r="D119" s="11"/>
      <c r="E119" s="11"/>
      <c r="F119" s="11"/>
      <c r="G119" s="11"/>
      <c r="H119" s="126"/>
      <c r="I119" s="126"/>
      <c r="J119" s="126"/>
      <c r="K119" s="126"/>
      <c r="L119" s="126"/>
      <c r="M119" s="126"/>
      <c r="N119" s="126"/>
      <c r="O119" s="126"/>
      <c r="P119" s="126"/>
      <c r="Q119" s="126"/>
      <c r="R119" s="126"/>
      <c r="S119" s="126"/>
      <c r="T119" s="126"/>
      <c r="U119" s="16"/>
    </row>
    <row r="120" spans="1:21" hidden="1">
      <c r="A120" s="4" t="s">
        <v>116</v>
      </c>
      <c r="B120" s="15"/>
      <c r="C120" s="11"/>
      <c r="D120" s="11"/>
      <c r="E120" s="11"/>
      <c r="F120" s="11"/>
      <c r="G120" s="11"/>
      <c r="H120" s="126"/>
      <c r="I120" s="126"/>
      <c r="J120" s="126"/>
      <c r="K120" s="126"/>
      <c r="L120" s="126"/>
      <c r="M120" s="126"/>
      <c r="N120" s="126"/>
      <c r="O120" s="126"/>
      <c r="P120" s="126"/>
      <c r="Q120" s="126"/>
      <c r="R120" s="126"/>
      <c r="S120" s="126"/>
      <c r="T120" s="126"/>
      <c r="U120" s="16"/>
    </row>
    <row r="121" spans="1:21" hidden="1">
      <c r="A121" s="4" t="s">
        <v>116</v>
      </c>
      <c r="B121" s="15"/>
      <c r="C121" s="11"/>
      <c r="D121" s="11"/>
      <c r="E121" s="11"/>
      <c r="F121" s="11"/>
      <c r="G121" s="11"/>
      <c r="H121" s="126"/>
      <c r="I121" s="126"/>
      <c r="J121" s="126"/>
      <c r="K121" s="126"/>
      <c r="L121" s="126"/>
      <c r="M121" s="126"/>
      <c r="N121" s="126"/>
      <c r="O121" s="126"/>
      <c r="P121" s="126"/>
      <c r="Q121" s="126"/>
      <c r="R121" s="126"/>
      <c r="S121" s="126"/>
      <c r="T121" s="126"/>
      <c r="U121" s="16"/>
    </row>
    <row r="122" spans="1:21" hidden="1">
      <c r="A122" s="4" t="s">
        <v>298</v>
      </c>
      <c r="B122" s="15"/>
      <c r="C122" s="11"/>
      <c r="D122" s="11"/>
      <c r="E122" s="11"/>
      <c r="F122" s="11"/>
      <c r="G122" s="11"/>
      <c r="H122" s="126"/>
      <c r="I122" s="126"/>
      <c r="J122" s="126"/>
      <c r="K122" s="126"/>
      <c r="L122" s="126"/>
      <c r="M122" s="126"/>
      <c r="N122" s="126"/>
      <c r="O122" s="126"/>
      <c r="P122" s="126"/>
      <c r="Q122" s="126"/>
      <c r="R122" s="126"/>
      <c r="S122" s="126"/>
      <c r="T122" s="126"/>
      <c r="U122" s="16"/>
    </row>
    <row r="123" spans="1:21" hidden="1">
      <c r="A123" s="4" t="s">
        <v>299</v>
      </c>
      <c r="B123" s="15"/>
      <c r="C123" s="11"/>
      <c r="D123" s="11"/>
      <c r="E123" s="11"/>
      <c r="F123" s="11"/>
      <c r="G123" s="11"/>
      <c r="H123" s="126"/>
      <c r="I123" s="126"/>
      <c r="J123" s="126"/>
      <c r="K123" s="126"/>
      <c r="L123" s="126"/>
      <c r="M123" s="126"/>
      <c r="N123" s="126"/>
      <c r="O123" s="126"/>
      <c r="P123" s="126"/>
      <c r="Q123" s="126"/>
      <c r="R123" s="126"/>
      <c r="S123" s="126"/>
      <c r="T123" s="126"/>
      <c r="U123" s="16"/>
    </row>
    <row r="124" spans="1:21" hidden="1">
      <c r="A124" s="4" t="s">
        <v>299</v>
      </c>
      <c r="B124" s="15"/>
      <c r="C124" s="11"/>
      <c r="D124" s="11"/>
      <c r="E124" s="11"/>
      <c r="F124" s="11"/>
      <c r="G124" s="11"/>
      <c r="H124" s="126"/>
      <c r="I124" s="126"/>
      <c r="J124" s="126"/>
      <c r="K124" s="126"/>
      <c r="L124" s="126"/>
      <c r="M124" s="126"/>
      <c r="N124" s="126"/>
      <c r="O124" s="126"/>
      <c r="P124" s="126"/>
      <c r="Q124" s="126"/>
      <c r="R124" s="126"/>
      <c r="S124" s="126"/>
      <c r="T124" s="126"/>
      <c r="U124" s="16"/>
    </row>
    <row r="125" spans="1:21" hidden="1">
      <c r="A125" s="4" t="s">
        <v>116</v>
      </c>
      <c r="B125" s="15"/>
      <c r="C125" s="11"/>
      <c r="D125" s="11"/>
      <c r="E125" s="11"/>
      <c r="F125" s="11"/>
      <c r="G125" s="11"/>
      <c r="H125" s="126"/>
      <c r="I125" s="126"/>
      <c r="J125" s="126"/>
      <c r="K125" s="126"/>
      <c r="L125" s="126"/>
      <c r="M125" s="126"/>
      <c r="N125" s="126"/>
      <c r="O125" s="126"/>
      <c r="P125" s="126"/>
      <c r="Q125" s="126"/>
      <c r="R125" s="126"/>
      <c r="S125" s="126"/>
      <c r="T125" s="126"/>
      <c r="U125" s="16"/>
    </row>
    <row r="126" spans="1:21" hidden="1">
      <c r="A126" s="4" t="s">
        <v>116</v>
      </c>
      <c r="B126" s="15"/>
      <c r="C126" s="11"/>
      <c r="D126" s="11"/>
      <c r="E126" s="11"/>
      <c r="F126" s="11"/>
      <c r="G126" s="11"/>
      <c r="H126" s="126"/>
      <c r="I126" s="126"/>
      <c r="J126" s="126"/>
      <c r="K126" s="126"/>
      <c r="L126" s="126"/>
      <c r="M126" s="126"/>
      <c r="N126" s="126"/>
      <c r="O126" s="126"/>
      <c r="P126" s="126"/>
      <c r="Q126" s="126"/>
      <c r="R126" s="126"/>
      <c r="S126" s="126"/>
      <c r="T126" s="126"/>
      <c r="U126" s="16"/>
    </row>
    <row r="127" spans="1:21" hidden="1">
      <c r="A127" s="4" t="s">
        <v>116</v>
      </c>
      <c r="B127" s="15"/>
      <c r="C127" s="11"/>
      <c r="D127" s="11"/>
      <c r="E127" s="11"/>
      <c r="F127" s="11"/>
      <c r="G127" s="11"/>
      <c r="H127" s="126"/>
      <c r="I127" s="126"/>
      <c r="J127" s="126"/>
      <c r="K127" s="126"/>
      <c r="L127" s="126"/>
      <c r="M127" s="126"/>
      <c r="N127" s="126"/>
      <c r="O127" s="126"/>
      <c r="P127" s="126"/>
      <c r="Q127" s="126"/>
      <c r="R127" s="126"/>
      <c r="S127" s="126"/>
      <c r="T127" s="126"/>
      <c r="U127" s="16"/>
    </row>
    <row r="128" spans="1:21" hidden="1">
      <c r="A128" s="4" t="s">
        <v>116</v>
      </c>
      <c r="B128" s="15"/>
      <c r="C128" s="11"/>
      <c r="D128" s="11"/>
      <c r="E128" s="11"/>
      <c r="F128" s="11"/>
      <c r="G128" s="11"/>
      <c r="H128" s="126"/>
      <c r="I128" s="126"/>
      <c r="J128" s="126"/>
      <c r="K128" s="126"/>
      <c r="L128" s="126"/>
      <c r="M128" s="126"/>
      <c r="N128" s="126"/>
      <c r="O128" s="126"/>
      <c r="P128" s="126"/>
      <c r="Q128" s="126"/>
      <c r="R128" s="126"/>
      <c r="S128" s="126"/>
      <c r="T128" s="126"/>
      <c r="U128" s="16"/>
    </row>
    <row r="129" spans="1:21" hidden="1">
      <c r="A129" s="4" t="s">
        <v>116</v>
      </c>
      <c r="B129" s="15"/>
      <c r="C129" s="11"/>
      <c r="D129" s="11"/>
      <c r="E129" s="11"/>
      <c r="F129" s="11"/>
      <c r="G129" s="11"/>
      <c r="H129" s="126"/>
      <c r="I129" s="126"/>
      <c r="J129" s="126"/>
      <c r="K129" s="126"/>
      <c r="L129" s="126"/>
      <c r="M129" s="126"/>
      <c r="N129" s="126"/>
      <c r="O129" s="126"/>
      <c r="P129" s="126"/>
      <c r="Q129" s="126"/>
      <c r="R129" s="126"/>
      <c r="S129" s="126"/>
      <c r="T129" s="126"/>
      <c r="U129" s="16"/>
    </row>
    <row r="130" spans="1:21" hidden="1">
      <c r="A130" s="4" t="s">
        <v>116</v>
      </c>
      <c r="B130" s="15"/>
      <c r="C130" s="11"/>
      <c r="D130" s="11"/>
      <c r="E130" s="11"/>
      <c r="F130" s="11"/>
      <c r="G130" s="11"/>
      <c r="H130" s="126"/>
      <c r="I130" s="126"/>
      <c r="J130" s="126"/>
      <c r="K130" s="126"/>
      <c r="L130" s="126"/>
      <c r="M130" s="126"/>
      <c r="N130" s="126"/>
      <c r="O130" s="126"/>
      <c r="P130" s="126"/>
      <c r="Q130" s="126"/>
      <c r="R130" s="126"/>
      <c r="S130" s="126"/>
      <c r="T130" s="126"/>
      <c r="U130" s="16"/>
    </row>
    <row r="131" spans="1:21" hidden="1">
      <c r="A131" s="4" t="s">
        <v>116</v>
      </c>
      <c r="B131" s="15"/>
      <c r="C131" s="11"/>
      <c r="D131" s="11"/>
      <c r="E131" s="11"/>
      <c r="F131" s="11"/>
      <c r="G131" s="11"/>
      <c r="H131" s="126"/>
      <c r="I131" s="126"/>
      <c r="J131" s="126"/>
      <c r="K131" s="126"/>
      <c r="L131" s="126"/>
      <c r="M131" s="126"/>
      <c r="N131" s="126"/>
      <c r="O131" s="126"/>
      <c r="P131" s="126"/>
      <c r="Q131" s="126"/>
      <c r="R131" s="126"/>
      <c r="S131" s="126"/>
      <c r="T131" s="126"/>
      <c r="U131" s="16"/>
    </row>
    <row r="132" spans="1:21" hidden="1">
      <c r="A132" s="4" t="s">
        <v>116</v>
      </c>
      <c r="B132" s="15"/>
      <c r="C132" s="11"/>
      <c r="D132" s="11"/>
      <c r="E132" s="11"/>
      <c r="F132" s="11"/>
      <c r="G132" s="11"/>
      <c r="H132" s="126"/>
      <c r="I132" s="126"/>
      <c r="J132" s="126"/>
      <c r="K132" s="126"/>
      <c r="L132" s="126"/>
      <c r="M132" s="126"/>
      <c r="N132" s="126"/>
      <c r="O132" s="126"/>
      <c r="P132" s="126"/>
      <c r="Q132" s="126"/>
      <c r="R132" s="126"/>
      <c r="S132" s="126"/>
      <c r="T132" s="126"/>
      <c r="U132" s="16"/>
    </row>
    <row r="133" spans="1:21" hidden="1">
      <c r="A133" s="4" t="s">
        <v>116</v>
      </c>
      <c r="B133" s="15"/>
      <c r="C133" s="11"/>
      <c r="D133" s="11"/>
      <c r="E133" s="11"/>
      <c r="F133" s="11"/>
      <c r="G133" s="11"/>
      <c r="H133" s="126"/>
      <c r="I133" s="126"/>
      <c r="J133" s="126"/>
      <c r="K133" s="126"/>
      <c r="L133" s="126"/>
      <c r="M133" s="126"/>
      <c r="N133" s="126"/>
      <c r="O133" s="126"/>
      <c r="P133" s="126"/>
      <c r="Q133" s="126"/>
      <c r="R133" s="126"/>
      <c r="S133" s="126"/>
      <c r="T133" s="126"/>
      <c r="U133" s="16"/>
    </row>
    <row r="134" spans="1:21" hidden="1">
      <c r="A134" s="4" t="s">
        <v>116</v>
      </c>
      <c r="B134" s="15"/>
      <c r="C134" s="11"/>
      <c r="D134" s="11"/>
      <c r="E134" s="11"/>
      <c r="F134" s="11"/>
      <c r="G134" s="11"/>
      <c r="H134" s="126"/>
      <c r="I134" s="126"/>
      <c r="J134" s="126"/>
      <c r="K134" s="126"/>
      <c r="L134" s="126"/>
      <c r="M134" s="126"/>
      <c r="N134" s="126"/>
      <c r="O134" s="126"/>
      <c r="P134" s="126"/>
      <c r="Q134" s="126"/>
      <c r="R134" s="126"/>
      <c r="S134" s="126"/>
      <c r="T134" s="126"/>
      <c r="U134" s="16"/>
    </row>
    <row r="135" spans="1:21" hidden="1">
      <c r="A135" s="4" t="s">
        <v>116</v>
      </c>
      <c r="B135" s="15"/>
      <c r="C135" s="11"/>
      <c r="D135" s="11"/>
      <c r="E135" s="11"/>
      <c r="F135" s="11"/>
      <c r="G135" s="11"/>
      <c r="H135" s="126"/>
      <c r="I135" s="126"/>
      <c r="J135" s="126"/>
      <c r="K135" s="126"/>
      <c r="L135" s="126"/>
      <c r="M135" s="126"/>
      <c r="N135" s="126"/>
      <c r="O135" s="126"/>
      <c r="P135" s="126"/>
      <c r="Q135" s="126"/>
      <c r="R135" s="126"/>
      <c r="S135" s="126"/>
      <c r="T135" s="126"/>
      <c r="U135" s="16"/>
    </row>
    <row r="136" spans="1:21" hidden="1">
      <c r="A136" s="4" t="s">
        <v>116</v>
      </c>
      <c r="B136" s="15"/>
      <c r="C136" s="11"/>
      <c r="D136" s="11"/>
      <c r="E136" s="11"/>
      <c r="F136" s="11"/>
      <c r="G136" s="11"/>
      <c r="H136" s="126"/>
      <c r="I136" s="126"/>
      <c r="J136" s="126"/>
      <c r="K136" s="126"/>
      <c r="L136" s="126"/>
      <c r="M136" s="126"/>
      <c r="N136" s="126"/>
      <c r="O136" s="126"/>
      <c r="P136" s="126"/>
      <c r="Q136" s="126"/>
      <c r="R136" s="126"/>
      <c r="S136" s="126"/>
      <c r="T136" s="126"/>
      <c r="U136" s="16"/>
    </row>
    <row r="137" spans="1:21" hidden="1">
      <c r="A137" s="4" t="s">
        <v>116</v>
      </c>
      <c r="B137" s="15"/>
      <c r="C137" s="11"/>
      <c r="D137" s="11"/>
      <c r="E137" s="11"/>
      <c r="F137" s="11"/>
      <c r="G137" s="11"/>
      <c r="H137" s="126"/>
      <c r="I137" s="126"/>
      <c r="J137" s="126"/>
      <c r="K137" s="126"/>
      <c r="L137" s="126"/>
      <c r="M137" s="126"/>
      <c r="N137" s="126"/>
      <c r="O137" s="126"/>
      <c r="P137" s="126"/>
      <c r="Q137" s="126"/>
      <c r="R137" s="126"/>
      <c r="S137" s="126"/>
      <c r="T137" s="126"/>
      <c r="U137" s="16"/>
    </row>
    <row r="138" spans="1:21" hidden="1">
      <c r="A138" s="4" t="s">
        <v>116</v>
      </c>
      <c r="B138" s="15"/>
      <c r="C138" s="11"/>
      <c r="D138" s="11"/>
      <c r="E138" s="11"/>
      <c r="F138" s="11"/>
      <c r="G138" s="11"/>
      <c r="H138" s="126"/>
      <c r="I138" s="126"/>
      <c r="J138" s="126"/>
      <c r="K138" s="126"/>
      <c r="L138" s="126"/>
      <c r="M138" s="126"/>
      <c r="N138" s="126"/>
      <c r="O138" s="126"/>
      <c r="P138" s="126"/>
      <c r="Q138" s="126"/>
      <c r="R138" s="126"/>
      <c r="S138" s="126"/>
      <c r="T138" s="126"/>
      <c r="U138" s="16"/>
    </row>
    <row r="139" spans="1:21" hidden="1">
      <c r="A139" s="4" t="s">
        <v>116</v>
      </c>
      <c r="B139" s="15"/>
      <c r="C139" s="11"/>
      <c r="D139" s="11"/>
      <c r="E139" s="11"/>
      <c r="F139" s="11"/>
      <c r="G139" s="11"/>
      <c r="H139" s="126"/>
      <c r="I139" s="126"/>
      <c r="J139" s="126"/>
      <c r="K139" s="126"/>
      <c r="L139" s="126"/>
      <c r="M139" s="126"/>
      <c r="N139" s="126"/>
      <c r="O139" s="126"/>
      <c r="P139" s="126"/>
      <c r="Q139" s="126"/>
      <c r="R139" s="126"/>
      <c r="S139" s="126"/>
      <c r="T139" s="126"/>
      <c r="U139" s="16"/>
    </row>
    <row r="140" spans="1:21" hidden="1">
      <c r="A140" s="4" t="s">
        <v>116</v>
      </c>
      <c r="B140" s="15"/>
      <c r="C140" s="11"/>
      <c r="D140" s="11"/>
      <c r="E140" s="11"/>
      <c r="F140" s="11"/>
      <c r="G140" s="11"/>
      <c r="H140" s="126"/>
      <c r="I140" s="126"/>
      <c r="J140" s="126"/>
      <c r="K140" s="126"/>
      <c r="L140" s="126"/>
      <c r="M140" s="126"/>
      <c r="N140" s="126"/>
      <c r="O140" s="126"/>
      <c r="P140" s="126"/>
      <c r="Q140" s="126"/>
      <c r="R140" s="126"/>
      <c r="S140" s="126"/>
      <c r="T140" s="126"/>
      <c r="U140" s="16"/>
    </row>
    <row r="141" spans="1:21" hidden="1">
      <c r="A141" s="4" t="s">
        <v>116</v>
      </c>
      <c r="B141" s="15"/>
      <c r="C141" s="11"/>
      <c r="D141" s="11"/>
      <c r="E141" s="11"/>
      <c r="F141" s="11"/>
      <c r="G141" s="11"/>
      <c r="H141" s="126"/>
      <c r="I141" s="126"/>
      <c r="J141" s="126"/>
      <c r="K141" s="126"/>
      <c r="L141" s="126"/>
      <c r="M141" s="126"/>
      <c r="N141" s="126"/>
      <c r="O141" s="126"/>
      <c r="P141" s="126"/>
      <c r="Q141" s="126"/>
      <c r="R141" s="126"/>
      <c r="S141" s="126"/>
      <c r="T141" s="126"/>
      <c r="U141" s="16"/>
    </row>
    <row r="142" spans="1:21" hidden="1">
      <c r="A142" s="4" t="s">
        <v>116</v>
      </c>
      <c r="B142" s="15"/>
      <c r="C142" s="11"/>
      <c r="D142" s="11"/>
      <c r="E142" s="11"/>
      <c r="F142" s="11"/>
      <c r="G142" s="11"/>
      <c r="H142" s="126"/>
      <c r="I142" s="126"/>
      <c r="J142" s="126"/>
      <c r="K142" s="126"/>
      <c r="L142" s="126"/>
      <c r="M142" s="126"/>
      <c r="N142" s="126"/>
      <c r="O142" s="126"/>
      <c r="P142" s="126"/>
      <c r="Q142" s="126"/>
      <c r="R142" s="126"/>
      <c r="S142" s="126"/>
      <c r="T142" s="126"/>
      <c r="U142" s="16"/>
    </row>
    <row r="143" spans="1:21" hidden="1">
      <c r="A143" s="4" t="s">
        <v>116</v>
      </c>
      <c r="B143" s="15"/>
      <c r="C143" s="11"/>
      <c r="D143" s="11"/>
      <c r="E143" s="11"/>
      <c r="F143" s="11"/>
      <c r="G143" s="11"/>
      <c r="H143" s="126"/>
      <c r="I143" s="126"/>
      <c r="J143" s="126"/>
      <c r="K143" s="126"/>
      <c r="L143" s="126"/>
      <c r="M143" s="126"/>
      <c r="N143" s="126"/>
      <c r="O143" s="126"/>
      <c r="P143" s="126"/>
      <c r="Q143" s="126"/>
      <c r="R143" s="126"/>
      <c r="S143" s="126"/>
      <c r="T143" s="126"/>
      <c r="U143" s="16"/>
    </row>
    <row r="144" spans="1:21" hidden="1">
      <c r="A144" s="4" t="s">
        <v>299</v>
      </c>
      <c r="B144" s="15"/>
      <c r="C144" s="11"/>
      <c r="D144" s="11"/>
      <c r="E144" s="11"/>
      <c r="F144" s="11"/>
      <c r="G144" s="11"/>
      <c r="H144" s="126"/>
      <c r="I144" s="126"/>
      <c r="J144" s="126"/>
      <c r="K144" s="126"/>
      <c r="L144" s="126"/>
      <c r="M144" s="126"/>
      <c r="N144" s="126"/>
      <c r="O144" s="126"/>
      <c r="P144" s="126"/>
      <c r="Q144" s="126"/>
      <c r="R144" s="126"/>
      <c r="S144" s="126"/>
      <c r="T144" s="126"/>
      <c r="U144" s="16"/>
    </row>
    <row r="145" spans="1:21" hidden="1">
      <c r="A145" s="4" t="s">
        <v>299</v>
      </c>
      <c r="B145" s="15"/>
      <c r="C145" s="11"/>
      <c r="D145" s="11"/>
      <c r="E145" s="11"/>
      <c r="F145" s="11"/>
      <c r="G145" s="11"/>
      <c r="H145" s="126"/>
      <c r="I145" s="126"/>
      <c r="J145" s="126"/>
      <c r="K145" s="126"/>
      <c r="L145" s="126"/>
      <c r="M145" s="126"/>
      <c r="N145" s="126"/>
      <c r="O145" s="126"/>
      <c r="P145" s="126"/>
      <c r="Q145" s="126"/>
      <c r="R145" s="126"/>
      <c r="S145" s="126"/>
      <c r="T145" s="126"/>
      <c r="U145" s="16"/>
    </row>
    <row r="146" spans="1:21" hidden="1">
      <c r="A146" s="4" t="s">
        <v>242</v>
      </c>
      <c r="B146" s="15"/>
      <c r="C146" s="11"/>
      <c r="D146" s="11"/>
      <c r="E146" s="11"/>
      <c r="F146" s="11"/>
      <c r="G146" s="11"/>
      <c r="H146" s="126"/>
      <c r="I146" s="126"/>
      <c r="J146" s="126"/>
      <c r="K146" s="126"/>
      <c r="L146" s="126"/>
      <c r="M146" s="126"/>
      <c r="N146" s="126"/>
      <c r="O146" s="126"/>
      <c r="P146" s="126"/>
      <c r="Q146" s="126"/>
      <c r="R146" s="126"/>
      <c r="S146" s="126"/>
      <c r="T146" s="126"/>
      <c r="U146" s="16"/>
    </row>
    <row r="147" spans="1:21" ht="12" thickBot="1">
      <c r="B147" s="17"/>
      <c r="C147" s="18"/>
      <c r="D147" s="18"/>
      <c r="E147" s="18"/>
      <c r="F147" s="18"/>
      <c r="G147" s="18"/>
      <c r="H147" s="182"/>
      <c r="I147" s="182"/>
      <c r="J147" s="182"/>
      <c r="K147" s="182"/>
      <c r="L147" s="182"/>
      <c r="M147" s="182"/>
      <c r="N147" s="182"/>
      <c r="O147" s="182"/>
      <c r="P147" s="182"/>
      <c r="Q147" s="182"/>
      <c r="R147" s="182"/>
      <c r="S147" s="182"/>
      <c r="T147" s="182"/>
      <c r="U147" s="19"/>
    </row>
  </sheetData>
  <protectedRanges>
    <protectedRange sqref="H35:L39 H47:L47 K44:L46 H44:I46 H42:L43 H51:L55 H63:L63 K60:L62 H60:I62 H58:L59 H66:L68 K74:L74 H74:I74 H71:L73 H76:I82 K76:L82" name="inforce_NL"/>
    <protectedRange sqref="H91:L94 H102:L102 K99:L101 H99:I101 H97:L98 H104:L106" name="inforce_L"/>
    <protectedRange sqref="P35:R39 P42:R47 P51:R55 P58:R63 P66:R68 P71:R74 P76:R82" name="claims_NL"/>
    <protectedRange sqref="P91:R94 P97:R102 P104:R106" name="claims_L"/>
  </protectedRanges>
  <mergeCells count="11">
    <mergeCell ref="P27:R27"/>
    <mergeCell ref="E7:F7"/>
    <mergeCell ref="D17:D18"/>
    <mergeCell ref="E20:F20"/>
    <mergeCell ref="E18:F18"/>
    <mergeCell ref="E19:F19"/>
    <mergeCell ref="G20:H20"/>
    <mergeCell ref="E17:H17"/>
    <mergeCell ref="G18:H18"/>
    <mergeCell ref="G19:H19"/>
    <mergeCell ref="H27:L27"/>
  </mergeCells>
  <phoneticPr fontId="3" type="noConversion"/>
  <conditionalFormatting sqref="N1:N1048576 T1:T1048576">
    <cfRule type="containsText" dxfId="192" priority="6" operator="containsText" text="ERROR">
      <formula>NOT(ISERROR(SEARCH("ERROR",N1)))</formula>
    </cfRule>
  </conditionalFormatting>
  <pageMargins left="0.75" right="0.75" top="0.43" bottom="0.35" header="0.28000000000000003" footer="0.3"/>
  <pageSetup paperSize="9" scale="32" orientation="landscape" r:id="rId1"/>
  <headerFooter alignWithMargins="0">
    <oddFooter>&amp;L&amp;D&amp;R&amp;F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249977111117893"/>
  </sheetPr>
  <dimension ref="A1"/>
  <sheetViews>
    <sheetView showGridLines="0" zoomScale="90" zoomScaleNormal="90" workbookViewId="0"/>
  </sheetViews>
  <sheetFormatPr defaultColWidth="9.28515625" defaultRowHeight="11.25"/>
  <cols>
    <col min="1" max="16384" width="9.28515625" style="5"/>
  </cols>
  <sheetData/>
  <phoneticPr fontId="22" type="noConversion"/>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已命名的範圍</vt:lpstr>
      </vt:variant>
      <vt:variant>
        <vt:i4>3</vt:i4>
      </vt:variant>
    </vt:vector>
  </HeadingPairs>
  <TitlesOfParts>
    <vt:vector size="42" baseType="lpstr">
      <vt:lpstr>Cover_Page</vt:lpstr>
      <vt:lpstr>Sign-off</vt:lpstr>
      <vt:lpstr>Read_Me</vt:lpstr>
      <vt:lpstr>Index</vt:lpstr>
      <vt:lpstr>L_Long term business =&gt;</vt:lpstr>
      <vt:lpstr>L1_IBNR</vt:lpstr>
      <vt:lpstr>L2.1_Ind_CV</vt:lpstr>
      <vt:lpstr>L2.1-x</vt:lpstr>
      <vt:lpstr>L2.1 (CV) tabs =&gt;</vt:lpstr>
      <vt:lpstr>&lt;= L2.1 (CV) tabs</vt:lpstr>
      <vt:lpstr>L2.2_Ind_IO rsv</vt:lpstr>
      <vt:lpstr>L2.2-x</vt:lpstr>
      <vt:lpstr>L2.2 (IO rsv) tabs =&gt;</vt:lpstr>
      <vt:lpstr>&lt;= L2.2 (IO rsv) tabs</vt:lpstr>
      <vt:lpstr>L2.3_Ind_RBC rsv</vt:lpstr>
      <vt:lpstr>L2.3-x</vt:lpstr>
      <vt:lpstr>L2.3 (RBC rsv) tabs =&gt;</vt:lpstr>
      <vt:lpstr>&lt;= L2.3 (RBC rsv) tabs</vt:lpstr>
      <vt:lpstr>L3.1_Grp_CV</vt:lpstr>
      <vt:lpstr>L3.1S-x</vt:lpstr>
      <vt:lpstr>L3.1N-x</vt:lpstr>
      <vt:lpstr>L3.1 (CV) tabs =&gt;</vt:lpstr>
      <vt:lpstr>&lt;= L3.1 (CV) tabs</vt:lpstr>
      <vt:lpstr>L3.2_Grp_IO rsv</vt:lpstr>
      <vt:lpstr>L3.2S-x</vt:lpstr>
      <vt:lpstr>L3.2N-x</vt:lpstr>
      <vt:lpstr>L3.2 (IO rsv) tabs =&gt;</vt:lpstr>
      <vt:lpstr>&lt;= L3.2 (IO rsv) tabs</vt:lpstr>
      <vt:lpstr>L3.3_Grp_RBC rsv</vt:lpstr>
      <vt:lpstr>L3.3S-x</vt:lpstr>
      <vt:lpstr>L3.3N-x</vt:lpstr>
      <vt:lpstr>L3.3 (RBC rsv) tabs =&gt;</vt:lpstr>
      <vt:lpstr>&lt;= L3.3 (RBC rsv) tabs</vt:lpstr>
      <vt:lpstr>General business =&gt;</vt:lpstr>
      <vt:lpstr>G1_Overall</vt:lpstr>
      <vt:lpstr>G2_By banding</vt:lpstr>
      <vt:lpstr>Additional information =&gt;</vt:lpstr>
      <vt:lpstr>A1_Financials</vt:lpstr>
      <vt:lpstr>A2_Miscellaneous</vt:lpstr>
      <vt:lpstr>company_name</vt:lpstr>
      <vt:lpstr>'G2_By banding'!Print_Titles</vt:lpstr>
      <vt:lpstr>valuation_date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Chow</dc:creator>
  <cp:lastModifiedBy>IA</cp:lastModifiedBy>
  <cp:lastPrinted>2010-05-07T11:31:25Z</cp:lastPrinted>
  <dcterms:created xsi:type="dcterms:W3CDTF">2010-04-29T04:01:46Z</dcterms:created>
  <dcterms:modified xsi:type="dcterms:W3CDTF">2020-06-01T06:30:49Z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9ae2d43f-bfab-40f1-90ed-6106c32d703c</vt:lpwstr>
  </property>
</Properties>
</file>